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tippb\Dropbox\Tippbrüder\Statistik\"/>
    </mc:Choice>
  </mc:AlternateContent>
  <xr:revisionPtr revIDLastSave="0" documentId="13_ncr:1_{3B86CFB8-58A9-4C22-B9CC-C8CEE0B88988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Juni" sheetId="1" r:id="rId1"/>
  </sheets>
  <definedNames>
    <definedName name="__Anonymous_Sheet_DB__1">Juni!#REF!</definedName>
    <definedName name="__xlnm._FilterDatabase" localSheetId="0">Juni!#REF!</definedName>
    <definedName name="__xlnm._FilterDatabase_1">Juni!#REF!</definedName>
    <definedName name="_xlnm._FilterDatabase" localSheetId="0" hidden="1">Juni!$A$1:$IK$17</definedName>
    <definedName name="Excel_BuiltIn__FilterDatabase" localSheetId="0">Juni!#REF!</definedName>
    <definedName name="Excel_BuiltIn__FilterDatabase_1">Juni!#REF!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" i="1" l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R4" i="1" s="1"/>
  <c r="R5" i="1" s="1"/>
  <c r="P3" i="1"/>
  <c r="S3" i="1" s="1"/>
  <c r="U3" i="1" s="1"/>
  <c r="R6" i="1" l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P4" i="1"/>
  <c r="P5" i="1" l="1"/>
  <c r="S4" i="1"/>
  <c r="U4" i="1" s="1"/>
  <c r="S5" i="1" l="1"/>
  <c r="U5" i="1" s="1"/>
  <c r="P6" i="1"/>
  <c r="P7" i="1" l="1"/>
  <c r="S6" i="1"/>
  <c r="U6" i="1" s="1"/>
  <c r="P8" i="1" l="1"/>
  <c r="S7" i="1"/>
  <c r="U7" i="1" s="1"/>
  <c r="P9" i="1" l="1"/>
  <c r="S8" i="1"/>
  <c r="U8" i="1" s="1"/>
  <c r="P10" i="1" l="1"/>
  <c r="S9" i="1"/>
  <c r="U9" i="1" s="1"/>
  <c r="S10" i="1" l="1"/>
  <c r="U10" i="1" s="1"/>
  <c r="P11" i="1"/>
  <c r="P12" i="1" l="1"/>
  <c r="S11" i="1"/>
  <c r="U11" i="1" s="1"/>
  <c r="S12" i="1" l="1"/>
  <c r="U12" i="1" s="1"/>
  <c r="P13" i="1"/>
  <c r="S13" i="1" l="1"/>
  <c r="U13" i="1" s="1"/>
  <c r="P14" i="1"/>
  <c r="P15" i="1" l="1"/>
  <c r="S14" i="1"/>
  <c r="U14" i="1" s="1"/>
  <c r="S15" i="1" l="1"/>
  <c r="U15" i="1" s="1"/>
  <c r="P16" i="1"/>
  <c r="P17" i="1" l="1"/>
  <c r="S16" i="1"/>
  <c r="U16" i="1" s="1"/>
  <c r="S17" i="1" l="1"/>
  <c r="U17" i="1" s="1"/>
</calcChain>
</file>

<file path=xl/sharedStrings.xml><?xml version="1.0" encoding="utf-8"?>
<sst xmlns="http://schemas.openxmlformats.org/spreadsheetml/2006/main" count="158" uniqueCount="79">
  <si>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</si>
  <si>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</si>
  <si>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</si>
  <si>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</si>
  <si>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</si>
  <si>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</si>
  <si>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</si>
  <si>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</si>
  <si>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</si>
  <si>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</si>
  <si>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</si>
  <si>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</si>
  <si>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</si>
  <si>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</si>
  <si>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</si>
  <si>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</si>
  <si>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</si>
  <si>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</si>
  <si>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</si>
  <si>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</si>
  <si>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</si>
  <si>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</si>
  <si>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</si>
  <si>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</si>
  <si>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</si>
  <si>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</si>
  <si>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0</t>
  </si>
  <si>
    <t>nein</t>
  </si>
  <si>
    <t>3-0</t>
  </si>
  <si>
    <t>Testspiel</t>
  </si>
  <si>
    <t>Fussball</t>
  </si>
  <si>
    <t>0-3</t>
  </si>
  <si>
    <t>1 asian -1,5</t>
  </si>
  <si>
    <t>1 asian -2,75</t>
  </si>
  <si>
    <t>Fjöra - SK Brann</t>
  </si>
  <si>
    <t>2 asian -7,5</t>
  </si>
  <si>
    <t>tipico</t>
  </si>
  <si>
    <t>1-8</t>
  </si>
  <si>
    <t>Mahlsdorf - Neuruppin
Frechen - Siegburger</t>
  </si>
  <si>
    <t>over 2,75
over 2,75</t>
  </si>
  <si>
    <t>2-2
2-4</t>
  </si>
  <si>
    <t>Admira - Steyr
Hürth - Hohkeppel</t>
  </si>
  <si>
    <t>over 2,5
over 2,75</t>
  </si>
  <si>
    <t>3-0
3-4</t>
  </si>
  <si>
    <t>Köln II - Pesch
Vichttal - Friesdorf
Valladolid - Getafe</t>
  </si>
  <si>
    <t>over 2,5
over 2,5
over 1,5 Teamkarten 1</t>
  </si>
  <si>
    <t>mystake</t>
  </si>
  <si>
    <r>
      <rPr>
        <b/>
        <sz val="10"/>
        <color rgb="FFFF000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11-3
</t>
    </r>
    <r>
      <rPr>
        <b/>
        <sz val="10"/>
        <color rgb="FFFF0000"/>
        <rFont val="Arial"/>
        <family val="2"/>
      </rPr>
      <t>1</t>
    </r>
  </si>
  <si>
    <t xml:space="preserve">Admira - Steyr </t>
  </si>
  <si>
    <t>over 0,75</t>
  </si>
  <si>
    <t>Tor zu schnell</t>
  </si>
  <si>
    <t>Bremer - Lupo</t>
  </si>
  <si>
    <t>2-1</t>
  </si>
  <si>
    <t>Mallorca - Vallecano
Osasuna - Girona
Real - Bilbao</t>
  </si>
  <si>
    <t>Karten</t>
  </si>
  <si>
    <t>over 1,5 Teamkarten 1
over 1,5 Teamkarten 2
over 1,5 Teamkarten 2</t>
  </si>
  <si>
    <r>
      <rPr>
        <b/>
        <sz val="10"/>
        <color rgb="FFFF0000"/>
        <rFont val="Arial"/>
        <family val="2"/>
      </rPr>
      <t>0</t>
    </r>
    <r>
      <rPr>
        <b/>
        <sz val="10"/>
        <color rgb="FF00B050"/>
        <rFont val="Arial"/>
        <family val="2"/>
      </rPr>
      <t xml:space="preserve">
5
2</t>
    </r>
  </si>
  <si>
    <t>Mallorca - Vallecano
Osasuna - Girona</t>
  </si>
  <si>
    <t>over 1,5 Teamkarten 2
over 1,5 Teamkarten 1</t>
  </si>
  <si>
    <t>0
1</t>
  </si>
  <si>
    <t>Milan - Verona
Valladolid - Getafe</t>
  </si>
  <si>
    <t>over 1,5 
over 6,5 Karten</t>
  </si>
  <si>
    <r>
      <rPr>
        <b/>
        <sz val="10"/>
        <color rgb="FF00B050"/>
        <rFont val="Arial"/>
        <family val="2"/>
      </rPr>
      <t>3-1</t>
    </r>
    <r>
      <rPr>
        <b/>
        <sz val="10"/>
        <color rgb="FFFF0000"/>
        <rFont val="Arial"/>
        <family val="2"/>
      </rPr>
      <t xml:space="preserve">
4</t>
    </r>
  </si>
  <si>
    <t>lächerlich</t>
  </si>
  <si>
    <t>Friesdorf - Bergisch</t>
  </si>
  <si>
    <t xml:space="preserve">over 2,75 </t>
  </si>
  <si>
    <t>2-4</t>
  </si>
  <si>
    <t>Düsseldorf II - Bersenbrück</t>
  </si>
  <si>
    <t>1 asian -0,5 1. Hz</t>
  </si>
  <si>
    <t>1-0</t>
  </si>
  <si>
    <t>Aschaffenburg - Rollbach</t>
  </si>
  <si>
    <t>4-1</t>
  </si>
  <si>
    <t>Leoben - Tillmitsch</t>
  </si>
  <si>
    <t>1 asian -3,25</t>
  </si>
  <si>
    <t>2-0</t>
  </si>
  <si>
    <t>Leuven - Tieven</t>
  </si>
  <si>
    <t>1 asian -0,75 1. Hz</t>
  </si>
  <si>
    <t>Leithaprodersdorf - Wiener SC</t>
  </si>
  <si>
    <t>2 asian -0,75 1. 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</si>
</sst>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Juni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4-4CA6-A113-47A74DF5FD2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E5-48FB-9DAC-A1893DC3BCC1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7-44E5-A1BA-E8A9F11A41C9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4-48DC-9C73-CED3351222EB}"/>
                </c:ext>
              </c:extLst>
            </c:dLbl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9-43D5-B8BF-1EA26619A00D}"/>
                </c:ext>
              </c:extLst>
            </c:dLbl>
            <c:dLbl>
              <c:idx val="2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8-4C07-9494-B5043FF549F9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4-4CA6-A113-47A74DF5FD2B}"/>
                </c:ext>
              </c:extLst>
            </c:dLbl>
            <c:dLbl>
              <c:idx val="37"/>
              <c:layout>
                <c:manualLayout>
                  <c:x val="-2.8134345653604884E-2"/>
                  <c:y val="-5.596221500903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4-4CA6-A113-47A74DF5FD2B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3076691646647674E-2"/>
                  <c:y val="-4.6697664408853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layout>
                <c:manualLayout>
                  <c:x val="-3.9395203530142482E-3"/>
                  <c:y val="-5.2672403338164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F-4EA0-8629-1867797D0655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0"/>
                  <c:y val="5.065133110729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Juni!$R$3:$R$17</c:f>
              <c:numCache>
                <c:formatCode>General</c:formatCode>
                <c:ptCount val="15"/>
                <c:pt idx="0">
                  <c:v>-1.5</c:v>
                </c:pt>
                <c:pt idx="1">
                  <c:v>-8.9999999999999858E-2</c:v>
                </c:pt>
                <c:pt idx="2">
                  <c:v>2.7149999999999999</c:v>
                </c:pt>
                <c:pt idx="3">
                  <c:v>-0.28500000000000014</c:v>
                </c:pt>
                <c:pt idx="4">
                  <c:v>-0.28500000000000014</c:v>
                </c:pt>
                <c:pt idx="5">
                  <c:v>-1.2850000000000001</c:v>
                </c:pt>
                <c:pt idx="6">
                  <c:v>-2.2850000000000001</c:v>
                </c:pt>
                <c:pt idx="7">
                  <c:v>-3.7850000000000001</c:v>
                </c:pt>
                <c:pt idx="8">
                  <c:v>-5.7850000000000001</c:v>
                </c:pt>
                <c:pt idx="9">
                  <c:v>-2.8150000000000004</c:v>
                </c:pt>
                <c:pt idx="10">
                  <c:v>-0.61500000000000021</c:v>
                </c:pt>
                <c:pt idx="11">
                  <c:v>0.33499999999999974</c:v>
                </c:pt>
                <c:pt idx="12">
                  <c:v>-1.6650000000000003</c:v>
                </c:pt>
                <c:pt idx="13">
                  <c:v>-0.66500000000000026</c:v>
                </c:pt>
                <c:pt idx="14">
                  <c:v>0.80499999999999949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1212425</xdr:colOff>
      <xdr:row>17</xdr:row>
      <xdr:rowOff>88059</xdr:rowOff>
    </xdr:from>
    <xdr:to>
      <xdr:col>12</xdr:col>
      <xdr:colOff>592667</xdr:colOff>
      <xdr:row>33</xdr:row>
      <xdr:rowOff>126999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7"/>
  <sheetViews>
    <sheetView tabSelected="1" zoomScale="90" zoomScaleNormal="90" workbookViewId="0">
      <selection activeCell="U38" sqref="U38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7.25" customHeight="1" x14ac:dyDescent="0.2">
      <c r="A3" s="3">
        <v>1</v>
      </c>
      <c r="B3" s="4">
        <v>45078</v>
      </c>
      <c r="C3" s="3" t="s">
        <v>34</v>
      </c>
      <c r="D3" s="3" t="s">
        <v>30</v>
      </c>
      <c r="E3" s="3">
        <v>1</v>
      </c>
      <c r="F3" s="3" t="s">
        <v>35</v>
      </c>
      <c r="G3" s="3" t="s">
        <v>20</v>
      </c>
      <c r="H3" s="3" t="s">
        <v>36</v>
      </c>
      <c r="I3" s="3" t="s">
        <v>25</v>
      </c>
      <c r="J3" s="5" t="s">
        <v>37</v>
      </c>
      <c r="K3" s="23"/>
      <c r="L3" s="6" t="s">
        <v>26</v>
      </c>
      <c r="M3" s="7">
        <v>2.4</v>
      </c>
      <c r="N3" s="7">
        <v>1.5</v>
      </c>
      <c r="O3" s="8" t="s">
        <v>27</v>
      </c>
      <c r="P3" s="7">
        <f>N3</f>
        <v>1.5</v>
      </c>
      <c r="Q3" s="29">
        <f t="shared" ref="Q3:Q17" si="0">IF(AND(L3="1",O3="ja"),(N3*M3*0.95)-N3,IF(AND(L3="1",O3="nein"),N3*M3-N3,-N3))</f>
        <v>-1.5</v>
      </c>
      <c r="R3" s="9">
        <f>Q3</f>
        <v>-1.5</v>
      </c>
      <c r="S3" s="10">
        <f t="shared" ref="S3:S17" si="1">P3+R3</f>
        <v>0</v>
      </c>
      <c r="T3" s="11">
        <f t="shared" ref="T3:T17" si="2">V3/W3</f>
        <v>0</v>
      </c>
      <c r="U3" s="12">
        <f t="shared" ref="U3:U17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x14ac:dyDescent="0.2">
      <c r="A4" s="3">
        <v>2</v>
      </c>
      <c r="B4" s="4">
        <v>45081</v>
      </c>
      <c r="C4" s="3" t="s">
        <v>38</v>
      </c>
      <c r="D4" s="3" t="s">
        <v>23</v>
      </c>
      <c r="E4" s="3">
        <v>2</v>
      </c>
      <c r="F4" s="3" t="s">
        <v>39</v>
      </c>
      <c r="G4" s="3" t="s">
        <v>20</v>
      </c>
      <c r="H4" s="3" t="s">
        <v>24</v>
      </c>
      <c r="I4" s="3" t="s">
        <v>25</v>
      </c>
      <c r="J4" s="13" t="s">
        <v>40</v>
      </c>
      <c r="K4" s="23"/>
      <c r="L4" s="6" t="s">
        <v>22</v>
      </c>
      <c r="M4" s="3">
        <v>2.41</v>
      </c>
      <c r="N4" s="7">
        <v>1</v>
      </c>
      <c r="O4" s="8" t="s">
        <v>27</v>
      </c>
      <c r="P4" s="7">
        <f t="shared" ref="P4:P17" si="4">P3+N4</f>
        <v>2.5</v>
      </c>
      <c r="Q4" s="33">
        <f t="shared" si="0"/>
        <v>1.4100000000000001</v>
      </c>
      <c r="R4" s="9">
        <f t="shared" ref="R4:R17" si="5">R3+Q4</f>
        <v>-8.9999999999999858E-2</v>
      </c>
      <c r="S4" s="10">
        <f t="shared" si="1"/>
        <v>2.41</v>
      </c>
      <c r="T4" s="11">
        <f t="shared" si="2"/>
        <v>0.5</v>
      </c>
      <c r="U4" s="12">
        <f t="shared" si="3"/>
        <v>-3.5999999999999942E-2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9.25" customHeight="1" x14ac:dyDescent="0.2">
      <c r="A5" s="3">
        <v>3</v>
      </c>
      <c r="B5" s="4">
        <v>45081</v>
      </c>
      <c r="C5" s="3" t="s">
        <v>41</v>
      </c>
      <c r="D5" s="3" t="s">
        <v>30</v>
      </c>
      <c r="E5" s="3">
        <v>2</v>
      </c>
      <c r="F5" s="3" t="s">
        <v>42</v>
      </c>
      <c r="G5" s="3" t="s">
        <v>20</v>
      </c>
      <c r="H5" s="3" t="s">
        <v>24</v>
      </c>
      <c r="I5" s="3" t="s">
        <v>25</v>
      </c>
      <c r="J5" s="13" t="s">
        <v>43</v>
      </c>
      <c r="K5" s="23"/>
      <c r="L5" s="6" t="s">
        <v>22</v>
      </c>
      <c r="M5" s="7">
        <v>2.87</v>
      </c>
      <c r="N5" s="7">
        <v>1.5</v>
      </c>
      <c r="O5" s="8" t="s">
        <v>27</v>
      </c>
      <c r="P5" s="7">
        <f t="shared" si="4"/>
        <v>4</v>
      </c>
      <c r="Q5" s="28">
        <f t="shared" si="0"/>
        <v>2.8049999999999997</v>
      </c>
      <c r="R5" s="9">
        <f t="shared" si="5"/>
        <v>2.7149999999999999</v>
      </c>
      <c r="S5" s="10">
        <f t="shared" si="1"/>
        <v>6.7149999999999999</v>
      </c>
      <c r="T5" s="11">
        <f t="shared" si="2"/>
        <v>0.66666666666666663</v>
      </c>
      <c r="U5" s="12">
        <f t="shared" si="3"/>
        <v>0.67874999999999996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40.5" customHeight="1" x14ac:dyDescent="0.2">
      <c r="A6" s="3">
        <v>4</v>
      </c>
      <c r="B6" s="4">
        <v>45081</v>
      </c>
      <c r="C6" s="3" t="s">
        <v>44</v>
      </c>
      <c r="D6" s="3" t="s">
        <v>23</v>
      </c>
      <c r="E6" s="3">
        <v>3</v>
      </c>
      <c r="F6" s="3" t="s">
        <v>45</v>
      </c>
      <c r="G6" s="3" t="s">
        <v>20</v>
      </c>
      <c r="H6" s="3" t="s">
        <v>46</v>
      </c>
      <c r="I6" s="3" t="s">
        <v>25</v>
      </c>
      <c r="J6" s="13" t="s">
        <v>47</v>
      </c>
      <c r="K6" s="23"/>
      <c r="L6" s="6" t="s">
        <v>26</v>
      </c>
      <c r="M6" s="7">
        <v>1.99</v>
      </c>
      <c r="N6" s="7">
        <v>3</v>
      </c>
      <c r="O6" s="8" t="s">
        <v>27</v>
      </c>
      <c r="P6" s="7">
        <f t="shared" si="4"/>
        <v>7</v>
      </c>
      <c r="Q6" s="29">
        <f t="shared" si="0"/>
        <v>-3</v>
      </c>
      <c r="R6" s="9">
        <f t="shared" si="5"/>
        <v>-0.28500000000000014</v>
      </c>
      <c r="S6" s="10">
        <f t="shared" si="1"/>
        <v>6.7149999999999999</v>
      </c>
      <c r="T6" s="11">
        <f t="shared" si="2"/>
        <v>0.5</v>
      </c>
      <c r="U6" s="12">
        <f t="shared" si="3"/>
        <v>-4.0714285714285738E-2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6.5" customHeight="1" x14ac:dyDescent="0.2">
      <c r="A7" s="3"/>
      <c r="B7" s="4">
        <v>45081</v>
      </c>
      <c r="C7" s="3" t="s">
        <v>48</v>
      </c>
      <c r="D7" s="3" t="s">
        <v>30</v>
      </c>
      <c r="E7" s="3">
        <v>1</v>
      </c>
      <c r="F7" s="3" t="s">
        <v>49</v>
      </c>
      <c r="G7" s="3" t="s">
        <v>20</v>
      </c>
      <c r="H7" s="3" t="s">
        <v>24</v>
      </c>
      <c r="I7" s="3" t="s">
        <v>21</v>
      </c>
      <c r="J7" s="34" t="s">
        <v>28</v>
      </c>
      <c r="K7" s="23" t="s">
        <v>50</v>
      </c>
      <c r="L7" s="6" t="s">
        <v>22</v>
      </c>
      <c r="M7" s="7">
        <v>1</v>
      </c>
      <c r="N7" s="7">
        <v>1.5</v>
      </c>
      <c r="O7" s="8" t="s">
        <v>27</v>
      </c>
      <c r="P7" s="7">
        <f t="shared" si="4"/>
        <v>8.5</v>
      </c>
      <c r="Q7" s="35">
        <f t="shared" si="0"/>
        <v>0</v>
      </c>
      <c r="R7" s="9">
        <f t="shared" si="5"/>
        <v>-0.28500000000000014</v>
      </c>
      <c r="S7" s="10">
        <f t="shared" si="1"/>
        <v>8.2149999999999999</v>
      </c>
      <c r="T7" s="11">
        <f t="shared" si="2"/>
        <v>0.6</v>
      </c>
      <c r="U7" s="12">
        <f t="shared" si="3"/>
        <v>-3.3529411764705898E-2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8.75" customHeight="1" x14ac:dyDescent="0.2">
      <c r="A8" s="3">
        <v>5</v>
      </c>
      <c r="B8" s="4">
        <v>45081</v>
      </c>
      <c r="C8" s="3" t="s">
        <v>51</v>
      </c>
      <c r="D8" s="3" t="s">
        <v>23</v>
      </c>
      <c r="E8" s="3">
        <v>1</v>
      </c>
      <c r="F8" s="3" t="s">
        <v>32</v>
      </c>
      <c r="G8" s="3" t="s">
        <v>20</v>
      </c>
      <c r="H8" s="3" t="s">
        <v>24</v>
      </c>
      <c r="I8" s="3" t="s">
        <v>21</v>
      </c>
      <c r="J8" s="5" t="s">
        <v>52</v>
      </c>
      <c r="K8" s="23"/>
      <c r="L8" s="6" t="s">
        <v>26</v>
      </c>
      <c r="M8" s="7">
        <v>2.65</v>
      </c>
      <c r="N8" s="7">
        <v>1</v>
      </c>
      <c r="O8" s="8" t="s">
        <v>27</v>
      </c>
      <c r="P8" s="7">
        <f t="shared" si="4"/>
        <v>9.5</v>
      </c>
      <c r="Q8" s="29">
        <f t="shared" si="0"/>
        <v>-1</v>
      </c>
      <c r="R8" s="9">
        <f t="shared" si="5"/>
        <v>-1.2850000000000001</v>
      </c>
      <c r="S8" s="10">
        <f t="shared" si="1"/>
        <v>8.2149999999999999</v>
      </c>
      <c r="T8" s="11">
        <f t="shared" si="2"/>
        <v>0.5</v>
      </c>
      <c r="U8" s="12">
        <f t="shared" si="3"/>
        <v>-0.13526315789473686</v>
      </c>
      <c r="V8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42" customHeight="1" x14ac:dyDescent="0.2">
      <c r="A9" s="3">
        <v>6</v>
      </c>
      <c r="B9" s="4">
        <v>45081</v>
      </c>
      <c r="C9" s="3" t="s">
        <v>53</v>
      </c>
      <c r="D9" s="3" t="s">
        <v>54</v>
      </c>
      <c r="E9" s="3">
        <v>3</v>
      </c>
      <c r="F9" s="3" t="s">
        <v>55</v>
      </c>
      <c r="G9" s="3" t="s">
        <v>20</v>
      </c>
      <c r="H9" s="3" t="s">
        <v>46</v>
      </c>
      <c r="I9" s="3" t="s">
        <v>25</v>
      </c>
      <c r="J9" s="13" t="s">
        <v>56</v>
      </c>
      <c r="K9" s="23"/>
      <c r="L9" s="6" t="s">
        <v>26</v>
      </c>
      <c r="M9" s="7">
        <v>3.13</v>
      </c>
      <c r="N9" s="7">
        <v>1</v>
      </c>
      <c r="O9" s="8" t="s">
        <v>27</v>
      </c>
      <c r="P9" s="7">
        <f t="shared" si="4"/>
        <v>10.5</v>
      </c>
      <c r="Q9" s="29">
        <f t="shared" si="0"/>
        <v>-1</v>
      </c>
      <c r="R9" s="9">
        <f t="shared" si="5"/>
        <v>-2.2850000000000001</v>
      </c>
      <c r="S9" s="10">
        <f t="shared" si="1"/>
        <v>8.2149999999999999</v>
      </c>
      <c r="T9" s="11">
        <f t="shared" si="2"/>
        <v>0.42857142857142855</v>
      </c>
      <c r="U9" s="12">
        <f t="shared" si="3"/>
        <v>-0.21761904761904763</v>
      </c>
      <c r="V9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5.5" x14ac:dyDescent="0.2">
      <c r="A10" s="3">
        <v>7</v>
      </c>
      <c r="B10" s="4">
        <v>45081</v>
      </c>
      <c r="C10" s="3" t="s">
        <v>57</v>
      </c>
      <c r="D10" s="3" t="s">
        <v>54</v>
      </c>
      <c r="E10" s="3">
        <v>2</v>
      </c>
      <c r="F10" s="3" t="s">
        <v>58</v>
      </c>
      <c r="G10" s="3" t="s">
        <v>20</v>
      </c>
      <c r="H10" s="3" t="s">
        <v>46</v>
      </c>
      <c r="I10" s="3" t="s">
        <v>25</v>
      </c>
      <c r="J10" s="5" t="s">
        <v>59</v>
      </c>
      <c r="K10" s="23"/>
      <c r="L10" s="6" t="s">
        <v>26</v>
      </c>
      <c r="M10" s="7">
        <v>2.29</v>
      </c>
      <c r="N10" s="7">
        <v>1.5</v>
      </c>
      <c r="O10" s="8" t="s">
        <v>27</v>
      </c>
      <c r="P10" s="7">
        <f t="shared" si="4"/>
        <v>12</v>
      </c>
      <c r="Q10" s="29">
        <f t="shared" si="0"/>
        <v>-1.5</v>
      </c>
      <c r="R10" s="9">
        <f t="shared" si="5"/>
        <v>-3.7850000000000001</v>
      </c>
      <c r="S10" s="10">
        <f t="shared" si="1"/>
        <v>8.2149999999999999</v>
      </c>
      <c r="T10" s="11">
        <f t="shared" si="2"/>
        <v>0.375</v>
      </c>
      <c r="U10" s="12">
        <f t="shared" si="3"/>
        <v>-0.31541666666666668</v>
      </c>
      <c r="V10">
        <f>COUNTIF($L$2:L10,1)</f>
        <v>3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5.5" x14ac:dyDescent="0.2">
      <c r="A11" s="3">
        <v>8</v>
      </c>
      <c r="B11" s="4">
        <v>45081</v>
      </c>
      <c r="C11" s="3" t="s">
        <v>60</v>
      </c>
      <c r="D11" s="3" t="s">
        <v>54</v>
      </c>
      <c r="E11" s="3">
        <v>2</v>
      </c>
      <c r="F11" s="3" t="s">
        <v>61</v>
      </c>
      <c r="G11" s="3" t="s">
        <v>20</v>
      </c>
      <c r="H11" s="3" t="s">
        <v>46</v>
      </c>
      <c r="I11" s="3" t="s">
        <v>21</v>
      </c>
      <c r="J11" s="5" t="s">
        <v>62</v>
      </c>
      <c r="K11" s="23" t="s">
        <v>63</v>
      </c>
      <c r="L11" s="6" t="s">
        <v>26</v>
      </c>
      <c r="M11" s="7">
        <v>2.19</v>
      </c>
      <c r="N11" s="7">
        <v>2</v>
      </c>
      <c r="O11" s="8" t="s">
        <v>27</v>
      </c>
      <c r="P11" s="7">
        <f t="shared" si="4"/>
        <v>14</v>
      </c>
      <c r="Q11" s="29">
        <f t="shared" si="0"/>
        <v>-2</v>
      </c>
      <c r="R11" s="9">
        <f t="shared" si="5"/>
        <v>-5.7850000000000001</v>
      </c>
      <c r="S11" s="10">
        <f t="shared" si="1"/>
        <v>8.2149999999999999</v>
      </c>
      <c r="T11" s="11">
        <f t="shared" si="2"/>
        <v>0.33333333333333331</v>
      </c>
      <c r="U11" s="12">
        <f t="shared" si="3"/>
        <v>-0.4132142857142857</v>
      </c>
      <c r="V11">
        <f>COUNTIF($L$2:L11,1)</f>
        <v>3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2.5" customHeight="1" x14ac:dyDescent="0.2">
      <c r="A12" s="3">
        <v>9</v>
      </c>
      <c r="B12" s="4">
        <v>45088</v>
      </c>
      <c r="C12" s="3" t="s">
        <v>64</v>
      </c>
      <c r="D12" s="3" t="s">
        <v>23</v>
      </c>
      <c r="E12" s="3">
        <v>1</v>
      </c>
      <c r="F12" s="3" t="s">
        <v>65</v>
      </c>
      <c r="G12" s="3" t="s">
        <v>20</v>
      </c>
      <c r="H12" s="3" t="s">
        <v>24</v>
      </c>
      <c r="I12" s="3" t="s">
        <v>25</v>
      </c>
      <c r="J12" s="13" t="s">
        <v>66</v>
      </c>
      <c r="K12" s="23"/>
      <c r="L12" s="6" t="s">
        <v>22</v>
      </c>
      <c r="M12" s="7">
        <v>1.99</v>
      </c>
      <c r="N12" s="7">
        <v>3</v>
      </c>
      <c r="O12" s="8" t="s">
        <v>27</v>
      </c>
      <c r="P12" s="7">
        <f t="shared" si="4"/>
        <v>17</v>
      </c>
      <c r="Q12" s="28">
        <f t="shared" si="0"/>
        <v>2.9699999999999998</v>
      </c>
      <c r="R12" s="9">
        <f t="shared" si="5"/>
        <v>-2.8150000000000004</v>
      </c>
      <c r="S12" s="10">
        <f t="shared" si="1"/>
        <v>14.184999999999999</v>
      </c>
      <c r="T12" s="11">
        <f t="shared" si="2"/>
        <v>0.4</v>
      </c>
      <c r="U12" s="12">
        <f t="shared" si="3"/>
        <v>-0.16558823529411773</v>
      </c>
      <c r="V12">
        <f>COUNTIF($L$2:L12,1)</f>
        <v>4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2.5" customHeight="1" x14ac:dyDescent="0.2">
      <c r="A13" s="3">
        <v>10</v>
      </c>
      <c r="B13" s="4">
        <v>45101</v>
      </c>
      <c r="C13" s="3" t="s">
        <v>67</v>
      </c>
      <c r="D13" s="3" t="s">
        <v>29</v>
      </c>
      <c r="E13" s="3">
        <v>1</v>
      </c>
      <c r="F13" s="3" t="s">
        <v>68</v>
      </c>
      <c r="G13" s="3" t="s">
        <v>20</v>
      </c>
      <c r="H13" s="3" t="s">
        <v>24</v>
      </c>
      <c r="I13" s="3" t="s">
        <v>21</v>
      </c>
      <c r="J13" s="13" t="s">
        <v>69</v>
      </c>
      <c r="K13" s="23"/>
      <c r="L13" s="6" t="s">
        <v>22</v>
      </c>
      <c r="M13" s="7">
        <v>2.1</v>
      </c>
      <c r="N13" s="7">
        <v>2</v>
      </c>
      <c r="O13" s="8" t="s">
        <v>27</v>
      </c>
      <c r="P13" s="7">
        <f t="shared" si="4"/>
        <v>19</v>
      </c>
      <c r="Q13" s="28">
        <f t="shared" si="0"/>
        <v>2.2000000000000002</v>
      </c>
      <c r="R13" s="9">
        <f t="shared" si="5"/>
        <v>-0.61500000000000021</v>
      </c>
      <c r="S13" s="10">
        <f t="shared" si="1"/>
        <v>18.384999999999998</v>
      </c>
      <c r="T13" s="11">
        <f t="shared" si="2"/>
        <v>0.45454545454545453</v>
      </c>
      <c r="U13" s="12">
        <f t="shared" si="3"/>
        <v>-3.2368421052631685E-2</v>
      </c>
      <c r="V13">
        <f>COUNTIF($L$2:L13,1)</f>
        <v>5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2.5" customHeight="1" x14ac:dyDescent="0.2">
      <c r="A14" s="3">
        <v>11</v>
      </c>
      <c r="B14" s="4">
        <v>45102</v>
      </c>
      <c r="C14" s="3" t="s">
        <v>70</v>
      </c>
      <c r="D14" s="3" t="s">
        <v>29</v>
      </c>
      <c r="E14" s="3">
        <v>1</v>
      </c>
      <c r="F14" s="3" t="s">
        <v>33</v>
      </c>
      <c r="G14" s="3" t="s">
        <v>20</v>
      </c>
      <c r="H14" s="3" t="s">
        <v>24</v>
      </c>
      <c r="I14" s="3" t="s">
        <v>25</v>
      </c>
      <c r="J14" s="13" t="s">
        <v>71</v>
      </c>
      <c r="K14" s="23"/>
      <c r="L14" s="6" t="s">
        <v>22</v>
      </c>
      <c r="M14" s="7">
        <v>1.95</v>
      </c>
      <c r="N14" s="7">
        <v>1</v>
      </c>
      <c r="O14" s="8" t="s">
        <v>27</v>
      </c>
      <c r="P14" s="7">
        <f t="shared" si="4"/>
        <v>20</v>
      </c>
      <c r="Q14" s="28">
        <f t="shared" si="0"/>
        <v>0.95</v>
      </c>
      <c r="R14" s="9">
        <f t="shared" si="5"/>
        <v>0.33499999999999974</v>
      </c>
      <c r="S14" s="10">
        <f t="shared" si="1"/>
        <v>20.335000000000001</v>
      </c>
      <c r="T14" s="11">
        <f t="shared" si="2"/>
        <v>0.5</v>
      </c>
      <c r="U14" s="12">
        <f t="shared" si="3"/>
        <v>1.6750000000000043E-2</v>
      </c>
      <c r="V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2.5" customHeight="1" x14ac:dyDescent="0.2">
      <c r="A15" s="3">
        <v>12</v>
      </c>
      <c r="B15" s="4">
        <v>45104</v>
      </c>
      <c r="C15" s="3" t="s">
        <v>72</v>
      </c>
      <c r="D15" s="3" t="s">
        <v>29</v>
      </c>
      <c r="E15" s="3">
        <v>1</v>
      </c>
      <c r="F15" s="3" t="s">
        <v>73</v>
      </c>
      <c r="G15" s="3" t="s">
        <v>20</v>
      </c>
      <c r="H15" s="3" t="s">
        <v>24</v>
      </c>
      <c r="I15" s="3" t="s">
        <v>21</v>
      </c>
      <c r="J15" s="5" t="s">
        <v>74</v>
      </c>
      <c r="K15" s="23"/>
      <c r="L15" s="6" t="s">
        <v>26</v>
      </c>
      <c r="M15" s="7">
        <v>2.0699999999999998</v>
      </c>
      <c r="N15" s="7">
        <v>2</v>
      </c>
      <c r="O15" s="8" t="s">
        <v>27</v>
      </c>
      <c r="P15" s="7">
        <f t="shared" si="4"/>
        <v>22</v>
      </c>
      <c r="Q15" s="29">
        <f t="shared" si="0"/>
        <v>-2</v>
      </c>
      <c r="R15" s="9">
        <f t="shared" si="5"/>
        <v>-1.6650000000000003</v>
      </c>
      <c r="S15" s="10">
        <f t="shared" si="1"/>
        <v>20.335000000000001</v>
      </c>
      <c r="T15" s="11">
        <f t="shared" si="2"/>
        <v>0.46153846153846156</v>
      </c>
      <c r="U15" s="12">
        <f t="shared" si="3"/>
        <v>-7.5681818181818142E-2</v>
      </c>
      <c r="V15">
        <f>COUNTIF($L$2:L15,1)</f>
        <v>6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2.5" customHeight="1" x14ac:dyDescent="0.2">
      <c r="A16" s="3">
        <v>13</v>
      </c>
      <c r="B16" s="4">
        <v>45105</v>
      </c>
      <c r="C16" s="3" t="s">
        <v>75</v>
      </c>
      <c r="D16" s="3" t="s">
        <v>29</v>
      </c>
      <c r="E16" s="3">
        <v>1</v>
      </c>
      <c r="F16" s="3" t="s">
        <v>76</v>
      </c>
      <c r="G16" s="3" t="s">
        <v>20</v>
      </c>
      <c r="H16" s="3" t="s">
        <v>24</v>
      </c>
      <c r="I16" s="3" t="s">
        <v>21</v>
      </c>
      <c r="J16" s="13" t="s">
        <v>69</v>
      </c>
      <c r="K16" s="23"/>
      <c r="L16" s="6" t="s">
        <v>22</v>
      </c>
      <c r="M16" s="7">
        <v>2</v>
      </c>
      <c r="N16" s="7">
        <v>1</v>
      </c>
      <c r="O16" s="8" t="s">
        <v>27</v>
      </c>
      <c r="P16" s="7">
        <f t="shared" si="4"/>
        <v>23</v>
      </c>
      <c r="Q16" s="28">
        <f t="shared" si="0"/>
        <v>1</v>
      </c>
      <c r="R16" s="9">
        <f t="shared" si="5"/>
        <v>-0.66500000000000026</v>
      </c>
      <c r="S16" s="10">
        <f t="shared" si="1"/>
        <v>22.335000000000001</v>
      </c>
      <c r="T16" s="11">
        <f t="shared" si="2"/>
        <v>0.5</v>
      </c>
      <c r="U16" s="12">
        <f t="shared" si="3"/>
        <v>-2.8913043478260833E-2</v>
      </c>
      <c r="V16">
        <f>COUNTIF($L$2:L16,1)</f>
        <v>7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2.5" customHeight="1" x14ac:dyDescent="0.2">
      <c r="A17" s="3">
        <v>14</v>
      </c>
      <c r="B17" s="4">
        <v>45106</v>
      </c>
      <c r="C17" s="3" t="s">
        <v>77</v>
      </c>
      <c r="D17" s="3" t="s">
        <v>29</v>
      </c>
      <c r="E17" s="3">
        <v>1</v>
      </c>
      <c r="F17" s="3" t="s">
        <v>78</v>
      </c>
      <c r="G17" s="3" t="s">
        <v>20</v>
      </c>
      <c r="H17" s="3" t="s">
        <v>24</v>
      </c>
      <c r="I17" s="3" t="s">
        <v>25</v>
      </c>
      <c r="J17" s="13" t="s">
        <v>31</v>
      </c>
      <c r="K17" s="23"/>
      <c r="L17" s="6" t="s">
        <v>22</v>
      </c>
      <c r="M17" s="7">
        <v>1.98</v>
      </c>
      <c r="N17" s="7">
        <v>1.5</v>
      </c>
      <c r="O17" s="8" t="s">
        <v>27</v>
      </c>
      <c r="P17" s="7">
        <f t="shared" si="4"/>
        <v>24.5</v>
      </c>
      <c r="Q17" s="28">
        <f t="shared" si="0"/>
        <v>1.4699999999999998</v>
      </c>
      <c r="R17" s="30">
        <f t="shared" si="5"/>
        <v>0.80499999999999949</v>
      </c>
      <c r="S17" s="31">
        <f t="shared" si="1"/>
        <v>25.305</v>
      </c>
      <c r="T17" s="32">
        <f t="shared" si="2"/>
        <v>0.53333333333333333</v>
      </c>
      <c r="U17" s="12">
        <f t="shared" si="3"/>
        <v>3.2857142857142849E-2</v>
      </c>
      <c r="V17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</sheetData>
  <sheetProtection selectLockedCells="1" selectUnlockedCells="1"/>
  <autoFilter ref="A1:IK17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 Seidel</cp:lastModifiedBy>
  <dcterms:created xsi:type="dcterms:W3CDTF">2017-05-08T10:53:33Z</dcterms:created>
  <dcterms:modified xsi:type="dcterms:W3CDTF">2023-08-03T15:40:24Z</dcterms:modified>
</cp:coreProperties>
</file>