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tippb\Dropbox\Tippbrüder\Statistik\"/>
    </mc:Choice>
  </mc:AlternateContent>
  <xr:revisionPtr revIDLastSave="0" documentId="13_ncr:1_{6928F7D9-FE25-469A-8F91-123CB47FFA03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Juli" sheetId="1" r:id="rId1"/>
  </sheets>
  <definedNames>
    <definedName name="__Anonymous_Sheet_DB__1">Juli!#REF!</definedName>
    <definedName name="__xlnm._FilterDatabase" localSheetId="0">Juli!#REF!</definedName>
    <definedName name="__xlnm._FilterDatabase_1">Juli!#REF!</definedName>
    <definedName name="_xlnm._FilterDatabase" localSheetId="0" hidden="1">Juli!$A$1:$IL$242</definedName>
    <definedName name="Excel_BuiltIn__FilterDatabase" localSheetId="0">Juli!#REF!</definedName>
    <definedName name="Excel_BuiltIn__FilterDatabase_1">Juli!#REF!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42" i="1" l="1"/>
  <c r="U242" i="1" s="1"/>
  <c r="R242" i="1"/>
  <c r="W241" i="1"/>
  <c r="U241" i="1" s="1"/>
  <c r="R241" i="1"/>
  <c r="W240" i="1"/>
  <c r="U240" i="1" s="1"/>
  <c r="R240" i="1"/>
  <c r="W239" i="1"/>
  <c r="U239" i="1" s="1"/>
  <c r="R239" i="1"/>
  <c r="W238" i="1"/>
  <c r="U238" i="1" s="1"/>
  <c r="R238" i="1"/>
  <c r="W237" i="1"/>
  <c r="U237" i="1" s="1"/>
  <c r="R237" i="1"/>
  <c r="W236" i="1"/>
  <c r="U236" i="1" s="1"/>
  <c r="R236" i="1"/>
  <c r="W235" i="1"/>
  <c r="U235" i="1" s="1"/>
  <c r="R235" i="1"/>
  <c r="W234" i="1"/>
  <c r="U234" i="1" s="1"/>
  <c r="R234" i="1"/>
  <c r="W233" i="1"/>
  <c r="U233" i="1" s="1"/>
  <c r="R233" i="1"/>
  <c r="W232" i="1"/>
  <c r="U232" i="1" s="1"/>
  <c r="R232" i="1"/>
  <c r="W231" i="1"/>
  <c r="U231" i="1" s="1"/>
  <c r="R231" i="1"/>
  <c r="W230" i="1"/>
  <c r="U230" i="1" s="1"/>
  <c r="R230" i="1"/>
  <c r="W229" i="1"/>
  <c r="U229" i="1" s="1"/>
  <c r="R229" i="1"/>
  <c r="W228" i="1"/>
  <c r="U228" i="1" s="1"/>
  <c r="R228" i="1"/>
  <c r="W227" i="1"/>
  <c r="U227" i="1" s="1"/>
  <c r="R227" i="1"/>
  <c r="W226" i="1"/>
  <c r="U226" i="1" s="1"/>
  <c r="R226" i="1"/>
  <c r="W225" i="1"/>
  <c r="U225" i="1" s="1"/>
  <c r="R225" i="1"/>
  <c r="W224" i="1"/>
  <c r="U224" i="1" s="1"/>
  <c r="R224" i="1"/>
  <c r="W223" i="1"/>
  <c r="U223" i="1" s="1"/>
  <c r="R223" i="1"/>
  <c r="W222" i="1"/>
  <c r="U222" i="1" s="1"/>
  <c r="R222" i="1"/>
  <c r="W221" i="1"/>
  <c r="U221" i="1" s="1"/>
  <c r="R221" i="1"/>
  <c r="W220" i="1"/>
  <c r="U220" i="1" s="1"/>
  <c r="R220" i="1"/>
  <c r="W219" i="1"/>
  <c r="U219" i="1" s="1"/>
  <c r="R219" i="1"/>
  <c r="W218" i="1"/>
  <c r="U218" i="1" s="1"/>
  <c r="R218" i="1"/>
  <c r="W217" i="1"/>
  <c r="U217" i="1" s="1"/>
  <c r="R217" i="1"/>
  <c r="W216" i="1"/>
  <c r="U216" i="1" s="1"/>
  <c r="R216" i="1"/>
  <c r="W215" i="1"/>
  <c r="U215" i="1" s="1"/>
  <c r="R215" i="1"/>
  <c r="W214" i="1"/>
  <c r="U214" i="1" s="1"/>
  <c r="R214" i="1"/>
  <c r="W213" i="1"/>
  <c r="U213" i="1" s="1"/>
  <c r="R213" i="1"/>
  <c r="W212" i="1"/>
  <c r="U212" i="1" s="1"/>
  <c r="R212" i="1"/>
  <c r="W211" i="1"/>
  <c r="U211" i="1" s="1"/>
  <c r="R211" i="1"/>
  <c r="W210" i="1"/>
  <c r="U210" i="1" s="1"/>
  <c r="R210" i="1"/>
  <c r="W209" i="1"/>
  <c r="U209" i="1" s="1"/>
  <c r="R209" i="1"/>
  <c r="W208" i="1"/>
  <c r="U208" i="1" s="1"/>
  <c r="R208" i="1"/>
  <c r="W207" i="1"/>
  <c r="U207" i="1" s="1"/>
  <c r="R207" i="1"/>
  <c r="W206" i="1"/>
  <c r="U206" i="1" s="1"/>
  <c r="R206" i="1"/>
  <c r="W205" i="1"/>
  <c r="U205" i="1" s="1"/>
  <c r="R205" i="1"/>
  <c r="W204" i="1"/>
  <c r="U204" i="1" s="1"/>
  <c r="R204" i="1"/>
  <c r="W203" i="1"/>
  <c r="U203" i="1" s="1"/>
  <c r="R203" i="1"/>
  <c r="W202" i="1"/>
  <c r="U202" i="1" s="1"/>
  <c r="R202" i="1"/>
  <c r="W201" i="1"/>
  <c r="U201" i="1" s="1"/>
  <c r="R201" i="1"/>
  <c r="W200" i="1"/>
  <c r="U200" i="1" s="1"/>
  <c r="R200" i="1"/>
  <c r="W199" i="1"/>
  <c r="U199" i="1" s="1"/>
  <c r="R199" i="1"/>
  <c r="W198" i="1"/>
  <c r="U198" i="1" s="1"/>
  <c r="R198" i="1"/>
  <c r="W197" i="1"/>
  <c r="U197" i="1" s="1"/>
  <c r="R197" i="1"/>
  <c r="W196" i="1"/>
  <c r="U196" i="1" s="1"/>
  <c r="R196" i="1"/>
  <c r="W195" i="1"/>
  <c r="U195" i="1" s="1"/>
  <c r="R195" i="1"/>
  <c r="W194" i="1"/>
  <c r="U194" i="1" s="1"/>
  <c r="R194" i="1"/>
  <c r="W193" i="1"/>
  <c r="U193" i="1" s="1"/>
  <c r="R193" i="1"/>
  <c r="W192" i="1"/>
  <c r="U192" i="1" s="1"/>
  <c r="R192" i="1"/>
  <c r="W191" i="1"/>
  <c r="U191" i="1" s="1"/>
  <c r="R191" i="1"/>
  <c r="W190" i="1"/>
  <c r="U190" i="1" s="1"/>
  <c r="R190" i="1"/>
  <c r="W189" i="1"/>
  <c r="U189" i="1" s="1"/>
  <c r="R189" i="1"/>
  <c r="W188" i="1"/>
  <c r="U188" i="1" s="1"/>
  <c r="R188" i="1"/>
  <c r="W187" i="1"/>
  <c r="U187" i="1" s="1"/>
  <c r="R187" i="1"/>
  <c r="W186" i="1"/>
  <c r="U186" i="1" s="1"/>
  <c r="R186" i="1"/>
  <c r="W185" i="1"/>
  <c r="U185" i="1" s="1"/>
  <c r="R185" i="1"/>
  <c r="W184" i="1"/>
  <c r="U184" i="1" s="1"/>
  <c r="R184" i="1"/>
  <c r="W183" i="1"/>
  <c r="U183" i="1" s="1"/>
  <c r="R183" i="1"/>
  <c r="W182" i="1"/>
  <c r="U182" i="1" s="1"/>
  <c r="R182" i="1"/>
  <c r="W181" i="1"/>
  <c r="U181" i="1" s="1"/>
  <c r="R181" i="1"/>
  <c r="W180" i="1"/>
  <c r="U180" i="1" s="1"/>
  <c r="R180" i="1"/>
  <c r="W179" i="1"/>
  <c r="U179" i="1" s="1"/>
  <c r="R179" i="1"/>
  <c r="W178" i="1"/>
  <c r="U178" i="1" s="1"/>
  <c r="R178" i="1"/>
  <c r="W177" i="1"/>
  <c r="U177" i="1" s="1"/>
  <c r="R177" i="1"/>
  <c r="W176" i="1"/>
  <c r="U176" i="1" s="1"/>
  <c r="R176" i="1"/>
  <c r="W175" i="1"/>
  <c r="U175" i="1" s="1"/>
  <c r="R175" i="1"/>
  <c r="W174" i="1"/>
  <c r="U174" i="1" s="1"/>
  <c r="R174" i="1"/>
  <c r="W173" i="1"/>
  <c r="U173" i="1" s="1"/>
  <c r="R173" i="1"/>
  <c r="W172" i="1"/>
  <c r="U172" i="1" s="1"/>
  <c r="R172" i="1"/>
  <c r="W171" i="1"/>
  <c r="U171" i="1" s="1"/>
  <c r="R171" i="1"/>
  <c r="W170" i="1"/>
  <c r="U170" i="1" s="1"/>
  <c r="R170" i="1"/>
  <c r="W169" i="1"/>
  <c r="U169" i="1" s="1"/>
  <c r="R169" i="1"/>
  <c r="W168" i="1"/>
  <c r="U168" i="1" s="1"/>
  <c r="R168" i="1"/>
  <c r="W167" i="1"/>
  <c r="U167" i="1" s="1"/>
  <c r="R167" i="1"/>
  <c r="W166" i="1"/>
  <c r="U166" i="1" s="1"/>
  <c r="R166" i="1"/>
  <c r="W165" i="1"/>
  <c r="U165" i="1" s="1"/>
  <c r="R165" i="1"/>
  <c r="W164" i="1"/>
  <c r="U164" i="1" s="1"/>
  <c r="R164" i="1"/>
  <c r="W163" i="1"/>
  <c r="U163" i="1" s="1"/>
  <c r="R163" i="1"/>
  <c r="W162" i="1"/>
  <c r="U162" i="1" s="1"/>
  <c r="R162" i="1"/>
  <c r="W161" i="1"/>
  <c r="U161" i="1" s="1"/>
  <c r="R161" i="1"/>
  <c r="W160" i="1"/>
  <c r="U160" i="1" s="1"/>
  <c r="R160" i="1"/>
  <c r="W159" i="1"/>
  <c r="U159" i="1" s="1"/>
  <c r="R159" i="1"/>
  <c r="W158" i="1"/>
  <c r="U158" i="1" s="1"/>
  <c r="R158" i="1"/>
  <c r="W157" i="1"/>
  <c r="U157" i="1" s="1"/>
  <c r="R157" i="1"/>
  <c r="W156" i="1"/>
  <c r="U156" i="1" s="1"/>
  <c r="R156" i="1"/>
  <c r="W155" i="1"/>
  <c r="U155" i="1" s="1"/>
  <c r="R155" i="1"/>
  <c r="W154" i="1"/>
  <c r="U154" i="1" s="1"/>
  <c r="R154" i="1"/>
  <c r="W153" i="1"/>
  <c r="U153" i="1" s="1"/>
  <c r="R153" i="1"/>
  <c r="W152" i="1"/>
  <c r="U152" i="1" s="1"/>
  <c r="R152" i="1"/>
  <c r="W151" i="1"/>
  <c r="U151" i="1" s="1"/>
  <c r="R151" i="1"/>
  <c r="W150" i="1"/>
  <c r="U150" i="1" s="1"/>
  <c r="R150" i="1"/>
  <c r="W149" i="1"/>
  <c r="U149" i="1" s="1"/>
  <c r="R149" i="1"/>
  <c r="W148" i="1"/>
  <c r="U148" i="1" s="1"/>
  <c r="R148" i="1"/>
  <c r="W147" i="1"/>
  <c r="U147" i="1" s="1"/>
  <c r="R147" i="1"/>
  <c r="W146" i="1"/>
  <c r="U146" i="1" s="1"/>
  <c r="R146" i="1"/>
  <c r="W145" i="1"/>
  <c r="U145" i="1" s="1"/>
  <c r="R145" i="1"/>
  <c r="W144" i="1"/>
  <c r="U144" i="1" s="1"/>
  <c r="R144" i="1"/>
  <c r="W143" i="1"/>
  <c r="U143" i="1" s="1"/>
  <c r="R143" i="1"/>
  <c r="W142" i="1"/>
  <c r="U142" i="1" s="1"/>
  <c r="R142" i="1"/>
  <c r="W141" i="1"/>
  <c r="U141" i="1" s="1"/>
  <c r="R141" i="1"/>
  <c r="W140" i="1"/>
  <c r="U140" i="1" s="1"/>
  <c r="R140" i="1"/>
  <c r="W139" i="1"/>
  <c r="U139" i="1" s="1"/>
  <c r="R139" i="1"/>
  <c r="W138" i="1"/>
  <c r="U138" i="1" s="1"/>
  <c r="R138" i="1"/>
  <c r="W137" i="1"/>
  <c r="U137" i="1" s="1"/>
  <c r="R137" i="1"/>
  <c r="W136" i="1"/>
  <c r="U136" i="1" s="1"/>
  <c r="R136" i="1"/>
  <c r="W135" i="1"/>
  <c r="U135" i="1" s="1"/>
  <c r="R135" i="1"/>
  <c r="W134" i="1"/>
  <c r="U134" i="1" s="1"/>
  <c r="R134" i="1"/>
  <c r="W133" i="1"/>
  <c r="U133" i="1" s="1"/>
  <c r="R133" i="1"/>
  <c r="W132" i="1"/>
  <c r="U132" i="1" s="1"/>
  <c r="R132" i="1"/>
  <c r="W131" i="1"/>
  <c r="U131" i="1" s="1"/>
  <c r="R131" i="1"/>
  <c r="W130" i="1"/>
  <c r="U130" i="1" s="1"/>
  <c r="R130" i="1"/>
  <c r="W129" i="1"/>
  <c r="U129" i="1" s="1"/>
  <c r="R129" i="1"/>
  <c r="W128" i="1"/>
  <c r="U128" i="1" s="1"/>
  <c r="R128" i="1"/>
  <c r="W127" i="1"/>
  <c r="U127" i="1" s="1"/>
  <c r="R127" i="1"/>
  <c r="W126" i="1"/>
  <c r="U126" i="1" s="1"/>
  <c r="R126" i="1"/>
  <c r="W125" i="1"/>
  <c r="U125" i="1" s="1"/>
  <c r="R125" i="1"/>
  <c r="W124" i="1"/>
  <c r="U124" i="1" s="1"/>
  <c r="R124" i="1"/>
  <c r="W123" i="1"/>
  <c r="U123" i="1" s="1"/>
  <c r="R123" i="1"/>
  <c r="W122" i="1"/>
  <c r="U122" i="1" s="1"/>
  <c r="R122" i="1"/>
  <c r="W121" i="1"/>
  <c r="U121" i="1" s="1"/>
  <c r="R121" i="1"/>
  <c r="W120" i="1"/>
  <c r="U120" i="1" s="1"/>
  <c r="R120" i="1"/>
  <c r="W119" i="1"/>
  <c r="U119" i="1" s="1"/>
  <c r="R119" i="1"/>
  <c r="W118" i="1"/>
  <c r="U118" i="1" s="1"/>
  <c r="R118" i="1"/>
  <c r="W117" i="1"/>
  <c r="U117" i="1" s="1"/>
  <c r="R117" i="1"/>
  <c r="W116" i="1"/>
  <c r="U116" i="1" s="1"/>
  <c r="R116" i="1"/>
  <c r="W115" i="1"/>
  <c r="U115" i="1" s="1"/>
  <c r="R115" i="1"/>
  <c r="W114" i="1"/>
  <c r="U114" i="1" s="1"/>
  <c r="R114" i="1"/>
  <c r="W113" i="1"/>
  <c r="U113" i="1" s="1"/>
  <c r="R113" i="1"/>
  <c r="W112" i="1"/>
  <c r="U112" i="1" s="1"/>
  <c r="R112" i="1"/>
  <c r="W111" i="1"/>
  <c r="U111" i="1" s="1"/>
  <c r="R111" i="1"/>
  <c r="W110" i="1"/>
  <c r="U110" i="1" s="1"/>
  <c r="R110" i="1"/>
  <c r="W109" i="1"/>
  <c r="U109" i="1" s="1"/>
  <c r="R109" i="1"/>
  <c r="W108" i="1"/>
  <c r="U108" i="1" s="1"/>
  <c r="R108" i="1"/>
  <c r="W107" i="1"/>
  <c r="U107" i="1" s="1"/>
  <c r="R107" i="1"/>
  <c r="W106" i="1"/>
  <c r="U106" i="1" s="1"/>
  <c r="R106" i="1"/>
  <c r="W105" i="1"/>
  <c r="U105" i="1" s="1"/>
  <c r="R105" i="1"/>
  <c r="W104" i="1"/>
  <c r="U104" i="1" s="1"/>
  <c r="R104" i="1"/>
  <c r="W103" i="1"/>
  <c r="U103" i="1" s="1"/>
  <c r="R103" i="1"/>
  <c r="W102" i="1"/>
  <c r="U102" i="1" s="1"/>
  <c r="R102" i="1"/>
  <c r="W101" i="1"/>
  <c r="U101" i="1" s="1"/>
  <c r="R101" i="1"/>
  <c r="W100" i="1"/>
  <c r="U100" i="1" s="1"/>
  <c r="R100" i="1"/>
  <c r="W99" i="1"/>
  <c r="U99" i="1" s="1"/>
  <c r="R99" i="1"/>
  <c r="W98" i="1"/>
  <c r="U98" i="1" s="1"/>
  <c r="R98" i="1"/>
  <c r="W97" i="1"/>
  <c r="U97" i="1" s="1"/>
  <c r="R97" i="1"/>
  <c r="W96" i="1"/>
  <c r="U96" i="1" s="1"/>
  <c r="R96" i="1"/>
  <c r="W95" i="1"/>
  <c r="U95" i="1" s="1"/>
  <c r="R95" i="1"/>
  <c r="W94" i="1"/>
  <c r="U94" i="1" s="1"/>
  <c r="R94" i="1"/>
  <c r="W93" i="1"/>
  <c r="U93" i="1" s="1"/>
  <c r="R93" i="1"/>
  <c r="W92" i="1"/>
  <c r="U92" i="1" s="1"/>
  <c r="R92" i="1"/>
  <c r="W91" i="1"/>
  <c r="U91" i="1" s="1"/>
  <c r="R91" i="1"/>
  <c r="W90" i="1"/>
  <c r="U90" i="1" s="1"/>
  <c r="R90" i="1"/>
  <c r="W89" i="1"/>
  <c r="U89" i="1" s="1"/>
  <c r="R89" i="1"/>
  <c r="W88" i="1"/>
  <c r="U88" i="1" s="1"/>
  <c r="R88" i="1"/>
  <c r="W87" i="1"/>
  <c r="U87" i="1" s="1"/>
  <c r="R87" i="1"/>
  <c r="W86" i="1"/>
  <c r="U86" i="1" s="1"/>
  <c r="R86" i="1"/>
  <c r="W85" i="1"/>
  <c r="U85" i="1" s="1"/>
  <c r="R85" i="1"/>
  <c r="W84" i="1"/>
  <c r="U84" i="1" s="1"/>
  <c r="R84" i="1"/>
  <c r="W83" i="1"/>
  <c r="U83" i="1" s="1"/>
  <c r="R83" i="1"/>
  <c r="W82" i="1"/>
  <c r="U82" i="1" s="1"/>
  <c r="R82" i="1"/>
  <c r="W81" i="1"/>
  <c r="U81" i="1" s="1"/>
  <c r="R81" i="1"/>
  <c r="W80" i="1"/>
  <c r="U80" i="1" s="1"/>
  <c r="R80" i="1"/>
  <c r="W79" i="1"/>
  <c r="U79" i="1" s="1"/>
  <c r="R79" i="1"/>
  <c r="W78" i="1"/>
  <c r="U78" i="1" s="1"/>
  <c r="R78" i="1"/>
  <c r="W77" i="1"/>
  <c r="U77" i="1" s="1"/>
  <c r="R77" i="1"/>
  <c r="W76" i="1"/>
  <c r="U76" i="1" s="1"/>
  <c r="R76" i="1"/>
  <c r="W75" i="1"/>
  <c r="U75" i="1" s="1"/>
  <c r="R75" i="1"/>
  <c r="W74" i="1"/>
  <c r="U74" i="1" s="1"/>
  <c r="R74" i="1"/>
  <c r="W73" i="1"/>
  <c r="U73" i="1" s="1"/>
  <c r="R73" i="1"/>
  <c r="W72" i="1"/>
  <c r="U72" i="1" s="1"/>
  <c r="R72" i="1"/>
  <c r="W71" i="1"/>
  <c r="U71" i="1" s="1"/>
  <c r="R71" i="1"/>
  <c r="W70" i="1"/>
  <c r="U70" i="1" s="1"/>
  <c r="R70" i="1"/>
  <c r="W69" i="1"/>
  <c r="U69" i="1" s="1"/>
  <c r="R69" i="1"/>
  <c r="W68" i="1"/>
  <c r="U68" i="1" s="1"/>
  <c r="R68" i="1"/>
  <c r="W67" i="1"/>
  <c r="U67" i="1" s="1"/>
  <c r="R67" i="1"/>
  <c r="W66" i="1"/>
  <c r="U66" i="1" s="1"/>
  <c r="R66" i="1"/>
  <c r="W65" i="1"/>
  <c r="U65" i="1" s="1"/>
  <c r="R65" i="1"/>
  <c r="W64" i="1"/>
  <c r="U64" i="1" s="1"/>
  <c r="R64" i="1"/>
  <c r="W63" i="1"/>
  <c r="U63" i="1" s="1"/>
  <c r="R63" i="1"/>
  <c r="W62" i="1"/>
  <c r="U62" i="1" s="1"/>
  <c r="R62" i="1"/>
  <c r="W61" i="1"/>
  <c r="U61" i="1" s="1"/>
  <c r="R61" i="1"/>
  <c r="W60" i="1"/>
  <c r="U60" i="1" s="1"/>
  <c r="R60" i="1"/>
  <c r="W59" i="1"/>
  <c r="U59" i="1" s="1"/>
  <c r="R59" i="1"/>
  <c r="W58" i="1"/>
  <c r="U58" i="1" s="1"/>
  <c r="R58" i="1"/>
  <c r="W57" i="1"/>
  <c r="U57" i="1" s="1"/>
  <c r="R57" i="1"/>
  <c r="W56" i="1"/>
  <c r="U56" i="1" s="1"/>
  <c r="R56" i="1"/>
  <c r="W55" i="1"/>
  <c r="U55" i="1" s="1"/>
  <c r="R55" i="1"/>
  <c r="W54" i="1"/>
  <c r="U54" i="1" s="1"/>
  <c r="R54" i="1"/>
  <c r="W53" i="1"/>
  <c r="U53" i="1" s="1"/>
  <c r="R53" i="1"/>
  <c r="W52" i="1"/>
  <c r="U52" i="1" s="1"/>
  <c r="R52" i="1"/>
  <c r="W51" i="1"/>
  <c r="U51" i="1" s="1"/>
  <c r="R51" i="1"/>
  <c r="W50" i="1"/>
  <c r="U50" i="1" s="1"/>
  <c r="R50" i="1"/>
  <c r="W49" i="1"/>
  <c r="U49" i="1" s="1"/>
  <c r="R49" i="1"/>
  <c r="W48" i="1"/>
  <c r="U48" i="1" s="1"/>
  <c r="R48" i="1"/>
  <c r="W47" i="1"/>
  <c r="U47" i="1" s="1"/>
  <c r="R47" i="1"/>
  <c r="W46" i="1"/>
  <c r="U46" i="1" s="1"/>
  <c r="R46" i="1"/>
  <c r="W45" i="1"/>
  <c r="U45" i="1" s="1"/>
  <c r="R45" i="1"/>
  <c r="W44" i="1"/>
  <c r="U44" i="1" s="1"/>
  <c r="R44" i="1"/>
  <c r="W43" i="1"/>
  <c r="U43" i="1" s="1"/>
  <c r="R43" i="1"/>
  <c r="W42" i="1"/>
  <c r="U42" i="1" s="1"/>
  <c r="R42" i="1"/>
  <c r="W41" i="1"/>
  <c r="U41" i="1" s="1"/>
  <c r="R41" i="1"/>
  <c r="W40" i="1"/>
  <c r="U40" i="1" s="1"/>
  <c r="R40" i="1"/>
  <c r="W39" i="1"/>
  <c r="U39" i="1" s="1"/>
  <c r="R39" i="1"/>
  <c r="W38" i="1"/>
  <c r="U38" i="1"/>
  <c r="R38" i="1"/>
  <c r="W37" i="1"/>
  <c r="U37" i="1" s="1"/>
  <c r="R37" i="1"/>
  <c r="W36" i="1"/>
  <c r="U36" i="1" s="1"/>
  <c r="R36" i="1"/>
  <c r="W35" i="1"/>
  <c r="U35" i="1" s="1"/>
  <c r="R35" i="1"/>
  <c r="W34" i="1"/>
  <c r="U34" i="1" s="1"/>
  <c r="R34" i="1"/>
  <c r="W33" i="1"/>
  <c r="U33" i="1" s="1"/>
  <c r="R33" i="1"/>
  <c r="W32" i="1"/>
  <c r="U32" i="1" s="1"/>
  <c r="R32" i="1"/>
  <c r="W31" i="1"/>
  <c r="U31" i="1" s="1"/>
  <c r="R31" i="1"/>
  <c r="W30" i="1"/>
  <c r="U30" i="1" s="1"/>
  <c r="R30" i="1"/>
  <c r="W29" i="1"/>
  <c r="U29" i="1" s="1"/>
  <c r="R29" i="1"/>
  <c r="W28" i="1"/>
  <c r="U28" i="1" s="1"/>
  <c r="R28" i="1"/>
  <c r="W27" i="1"/>
  <c r="U27" i="1" s="1"/>
  <c r="R27" i="1"/>
  <c r="W26" i="1"/>
  <c r="U26" i="1" s="1"/>
  <c r="R26" i="1"/>
  <c r="W25" i="1"/>
  <c r="U25" i="1" s="1"/>
  <c r="R25" i="1"/>
  <c r="W24" i="1"/>
  <c r="U24" i="1" s="1"/>
  <c r="R24" i="1"/>
  <c r="W23" i="1"/>
  <c r="U23" i="1" s="1"/>
  <c r="R23" i="1"/>
  <c r="W22" i="1"/>
  <c r="U22" i="1" s="1"/>
  <c r="R22" i="1"/>
  <c r="W21" i="1"/>
  <c r="U21" i="1" s="1"/>
  <c r="R21" i="1"/>
  <c r="W20" i="1"/>
  <c r="U20" i="1" s="1"/>
  <c r="R20" i="1"/>
  <c r="W19" i="1"/>
  <c r="U19" i="1" s="1"/>
  <c r="R19" i="1"/>
  <c r="W18" i="1"/>
  <c r="U18" i="1" s="1"/>
  <c r="R18" i="1"/>
  <c r="W17" i="1"/>
  <c r="U17" i="1" s="1"/>
  <c r="R17" i="1"/>
  <c r="W16" i="1"/>
  <c r="U16" i="1" s="1"/>
  <c r="R16" i="1"/>
  <c r="W15" i="1"/>
  <c r="U15" i="1" s="1"/>
  <c r="R15" i="1"/>
  <c r="W14" i="1"/>
  <c r="U14" i="1" s="1"/>
  <c r="R14" i="1"/>
  <c r="W13" i="1"/>
  <c r="U13" i="1" s="1"/>
  <c r="R13" i="1"/>
  <c r="W12" i="1"/>
  <c r="U12" i="1" s="1"/>
  <c r="R12" i="1"/>
  <c r="W11" i="1"/>
  <c r="U11" i="1" s="1"/>
  <c r="R11" i="1"/>
  <c r="W10" i="1"/>
  <c r="U10" i="1" s="1"/>
  <c r="R10" i="1"/>
  <c r="W9" i="1"/>
  <c r="U9" i="1" s="1"/>
  <c r="R9" i="1"/>
  <c r="W8" i="1"/>
  <c r="U8" i="1" s="1"/>
  <c r="R8" i="1"/>
  <c r="W7" i="1"/>
  <c r="U7" i="1" s="1"/>
  <c r="R7" i="1"/>
  <c r="W6" i="1"/>
  <c r="U6" i="1" s="1"/>
  <c r="R6" i="1"/>
  <c r="W5" i="1"/>
  <c r="U5" i="1" s="1"/>
  <c r="R5" i="1"/>
  <c r="W4" i="1"/>
  <c r="U4" i="1" s="1"/>
  <c r="R4" i="1"/>
  <c r="U3" i="1"/>
  <c r="R3" i="1"/>
  <c r="S3" i="1" s="1"/>
  <c r="Q3" i="1"/>
  <c r="S4" i="1" l="1"/>
  <c r="T3" i="1"/>
  <c r="V3" i="1" s="1"/>
  <c r="Q4" i="1"/>
  <c r="Q5" i="1" s="1"/>
  <c r="Q6" i="1" s="1"/>
  <c r="S5" i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T4" i="1"/>
  <c r="V4" i="1" s="1"/>
  <c r="T5" i="1" l="1"/>
  <c r="V5" i="1" s="1"/>
  <c r="Q7" i="1"/>
  <c r="T6" i="1"/>
  <c r="V6" i="1" s="1"/>
  <c r="Q8" i="1" l="1"/>
  <c r="T7" i="1"/>
  <c r="V7" i="1" s="1"/>
  <c r="T8" i="1" l="1"/>
  <c r="V8" i="1" s="1"/>
  <c r="Q9" i="1"/>
  <c r="T9" i="1" l="1"/>
  <c r="V9" i="1" s="1"/>
  <c r="Q10" i="1"/>
  <c r="T10" i="1" l="1"/>
  <c r="V10" i="1" s="1"/>
  <c r="Q11" i="1"/>
  <c r="T11" i="1" l="1"/>
  <c r="V11" i="1" s="1"/>
  <c r="Q12" i="1"/>
  <c r="Q13" i="1" l="1"/>
  <c r="T12" i="1"/>
  <c r="V12" i="1" s="1"/>
  <c r="T13" i="1" l="1"/>
  <c r="V13" i="1" s="1"/>
  <c r="Q14" i="1"/>
  <c r="Q15" i="1" l="1"/>
  <c r="T14" i="1"/>
  <c r="V14" i="1" s="1"/>
  <c r="T15" i="1" l="1"/>
  <c r="V15" i="1" s="1"/>
  <c r="Q16" i="1"/>
  <c r="Q17" i="1" l="1"/>
  <c r="T16" i="1"/>
  <c r="V16" i="1" s="1"/>
  <c r="Q18" i="1" l="1"/>
  <c r="T17" i="1"/>
  <c r="V17" i="1" s="1"/>
  <c r="Q19" i="1" l="1"/>
  <c r="T18" i="1"/>
  <c r="V18" i="1" s="1"/>
  <c r="Q20" i="1" l="1"/>
  <c r="T19" i="1"/>
  <c r="V19" i="1" s="1"/>
  <c r="T20" i="1" l="1"/>
  <c r="V20" i="1" s="1"/>
  <c r="Q21" i="1"/>
  <c r="Q22" i="1" l="1"/>
  <c r="T21" i="1"/>
  <c r="V21" i="1" s="1"/>
  <c r="T22" i="1" l="1"/>
  <c r="V22" i="1" s="1"/>
  <c r="Q23" i="1"/>
  <c r="Q24" i="1" l="1"/>
  <c r="T23" i="1"/>
  <c r="V23" i="1" s="1"/>
  <c r="Q25" i="1" l="1"/>
  <c r="T24" i="1"/>
  <c r="V24" i="1" s="1"/>
  <c r="T25" i="1" l="1"/>
  <c r="V25" i="1" s="1"/>
  <c r="Q26" i="1"/>
  <c r="Q27" i="1" l="1"/>
  <c r="T26" i="1"/>
  <c r="V26" i="1" s="1"/>
  <c r="Q28" i="1" l="1"/>
  <c r="T27" i="1"/>
  <c r="V27" i="1" s="1"/>
  <c r="Q29" i="1" l="1"/>
  <c r="T28" i="1"/>
  <c r="V28" i="1" s="1"/>
  <c r="Q30" i="1" l="1"/>
  <c r="T29" i="1"/>
  <c r="V29" i="1" s="1"/>
  <c r="Q31" i="1" l="1"/>
  <c r="T30" i="1"/>
  <c r="V30" i="1" s="1"/>
  <c r="Q32" i="1" l="1"/>
  <c r="T31" i="1"/>
  <c r="V31" i="1" s="1"/>
  <c r="T32" i="1" l="1"/>
  <c r="V32" i="1" s="1"/>
  <c r="Q33" i="1"/>
  <c r="Q34" i="1" l="1"/>
  <c r="T33" i="1"/>
  <c r="V33" i="1" s="1"/>
  <c r="T34" i="1" l="1"/>
  <c r="V34" i="1" s="1"/>
  <c r="Q35" i="1"/>
  <c r="Q36" i="1" l="1"/>
  <c r="T35" i="1"/>
  <c r="V35" i="1" s="1"/>
  <c r="Q37" i="1" l="1"/>
  <c r="T36" i="1"/>
  <c r="V36" i="1" s="1"/>
  <c r="T37" i="1" l="1"/>
  <c r="V37" i="1" s="1"/>
  <c r="Q38" i="1"/>
  <c r="Q39" i="1" l="1"/>
  <c r="T38" i="1"/>
  <c r="V38" i="1" s="1"/>
  <c r="T39" i="1" l="1"/>
  <c r="V39" i="1" s="1"/>
  <c r="Q40" i="1"/>
  <c r="Q41" i="1" l="1"/>
  <c r="T40" i="1"/>
  <c r="V40" i="1" s="1"/>
  <c r="Q42" i="1" l="1"/>
  <c r="T41" i="1"/>
  <c r="V41" i="1" s="1"/>
  <c r="Q43" i="1" l="1"/>
  <c r="T42" i="1"/>
  <c r="V42" i="1" s="1"/>
  <c r="Q44" i="1" l="1"/>
  <c r="T43" i="1"/>
  <c r="V43" i="1" s="1"/>
  <c r="Q45" i="1" l="1"/>
  <c r="T44" i="1"/>
  <c r="V44" i="1" s="1"/>
  <c r="Q46" i="1" l="1"/>
  <c r="T45" i="1"/>
  <c r="V45" i="1" s="1"/>
  <c r="Q47" i="1" l="1"/>
  <c r="T46" i="1"/>
  <c r="V46" i="1" s="1"/>
  <c r="T47" i="1" l="1"/>
  <c r="V47" i="1" s="1"/>
  <c r="Q48" i="1"/>
  <c r="Q49" i="1" l="1"/>
  <c r="T48" i="1"/>
  <c r="V48" i="1" s="1"/>
  <c r="Q50" i="1" l="1"/>
  <c r="T49" i="1"/>
  <c r="V49" i="1" s="1"/>
  <c r="T50" i="1" l="1"/>
  <c r="V50" i="1" s="1"/>
  <c r="Q51" i="1"/>
  <c r="T51" i="1" l="1"/>
  <c r="V51" i="1" s="1"/>
  <c r="Q52" i="1"/>
  <c r="T52" i="1" l="1"/>
  <c r="V52" i="1" s="1"/>
  <c r="Q53" i="1"/>
  <c r="T53" i="1" l="1"/>
  <c r="V53" i="1" s="1"/>
  <c r="Q54" i="1"/>
  <c r="Q55" i="1" l="1"/>
  <c r="T54" i="1"/>
  <c r="V54" i="1" s="1"/>
  <c r="T55" i="1" l="1"/>
  <c r="V55" i="1" s="1"/>
  <c r="Q56" i="1"/>
  <c r="Q57" i="1" l="1"/>
  <c r="T56" i="1"/>
  <c r="V56" i="1" s="1"/>
  <c r="T57" i="1" l="1"/>
  <c r="V57" i="1" s="1"/>
  <c r="Q58" i="1"/>
  <c r="Q59" i="1" l="1"/>
  <c r="T58" i="1"/>
  <c r="V58" i="1" s="1"/>
  <c r="Q60" i="1" l="1"/>
  <c r="T59" i="1"/>
  <c r="V59" i="1" s="1"/>
  <c r="Q61" i="1" l="1"/>
  <c r="T60" i="1"/>
  <c r="V60" i="1" s="1"/>
  <c r="Q62" i="1" l="1"/>
  <c r="T61" i="1"/>
  <c r="V61" i="1" s="1"/>
  <c r="T62" i="1" l="1"/>
  <c r="V62" i="1" s="1"/>
  <c r="Q63" i="1"/>
  <c r="T63" i="1" l="1"/>
  <c r="V63" i="1" s="1"/>
  <c r="Q64" i="1"/>
  <c r="T64" i="1" l="1"/>
  <c r="V64" i="1" s="1"/>
  <c r="Q65" i="1"/>
  <c r="T65" i="1" l="1"/>
  <c r="V65" i="1" s="1"/>
  <c r="Q66" i="1"/>
  <c r="Q67" i="1" l="1"/>
  <c r="T66" i="1"/>
  <c r="V66" i="1" s="1"/>
  <c r="Q68" i="1" l="1"/>
  <c r="T67" i="1"/>
  <c r="V67" i="1" s="1"/>
  <c r="Q69" i="1" l="1"/>
  <c r="T68" i="1"/>
  <c r="V68" i="1" s="1"/>
  <c r="Q70" i="1" l="1"/>
  <c r="T69" i="1"/>
  <c r="V69" i="1" s="1"/>
  <c r="Q71" i="1" l="1"/>
  <c r="T70" i="1"/>
  <c r="V70" i="1" s="1"/>
  <c r="T71" i="1" l="1"/>
  <c r="V71" i="1" s="1"/>
  <c r="Q72" i="1"/>
  <c r="Q73" i="1" l="1"/>
  <c r="T72" i="1"/>
  <c r="V72" i="1" s="1"/>
  <c r="Q74" i="1" l="1"/>
  <c r="T73" i="1"/>
  <c r="V73" i="1" s="1"/>
  <c r="T74" i="1" l="1"/>
  <c r="V74" i="1" s="1"/>
  <c r="Q75" i="1"/>
  <c r="Q76" i="1" l="1"/>
  <c r="T75" i="1"/>
  <c r="V75" i="1" s="1"/>
  <c r="T76" i="1" l="1"/>
  <c r="V76" i="1" s="1"/>
  <c r="Q77" i="1"/>
  <c r="Q78" i="1" l="1"/>
  <c r="T77" i="1"/>
  <c r="V77" i="1" s="1"/>
  <c r="Q79" i="1" l="1"/>
  <c r="T78" i="1"/>
  <c r="V78" i="1" s="1"/>
  <c r="Q80" i="1" l="1"/>
  <c r="T79" i="1"/>
  <c r="V79" i="1" s="1"/>
  <c r="Q81" i="1" l="1"/>
  <c r="T80" i="1"/>
  <c r="V80" i="1" s="1"/>
  <c r="T81" i="1" l="1"/>
  <c r="V81" i="1" s="1"/>
  <c r="Q82" i="1"/>
  <c r="Q83" i="1" l="1"/>
  <c r="T82" i="1"/>
  <c r="V82" i="1" s="1"/>
  <c r="T83" i="1" l="1"/>
  <c r="V83" i="1" s="1"/>
  <c r="Q84" i="1"/>
  <c r="Q85" i="1" l="1"/>
  <c r="T84" i="1"/>
  <c r="V84" i="1" s="1"/>
  <c r="Q86" i="1" l="1"/>
  <c r="T85" i="1"/>
  <c r="V85" i="1" s="1"/>
  <c r="T86" i="1" l="1"/>
  <c r="V86" i="1" s="1"/>
  <c r="Q87" i="1"/>
  <c r="Q88" i="1" l="1"/>
  <c r="T87" i="1"/>
  <c r="V87" i="1" s="1"/>
  <c r="T88" i="1" l="1"/>
  <c r="V88" i="1" s="1"/>
  <c r="Q89" i="1"/>
  <c r="Q90" i="1" l="1"/>
  <c r="T89" i="1"/>
  <c r="V89" i="1" s="1"/>
  <c r="Q91" i="1" l="1"/>
  <c r="T90" i="1"/>
  <c r="V90" i="1" s="1"/>
  <c r="Q92" i="1" l="1"/>
  <c r="T91" i="1"/>
  <c r="V91" i="1" s="1"/>
  <c r="Q93" i="1" l="1"/>
  <c r="T92" i="1"/>
  <c r="V92" i="1" s="1"/>
  <c r="T93" i="1" l="1"/>
  <c r="V93" i="1" s="1"/>
  <c r="Q94" i="1"/>
  <c r="Q95" i="1" l="1"/>
  <c r="T94" i="1"/>
  <c r="V94" i="1" s="1"/>
  <c r="T95" i="1" l="1"/>
  <c r="V95" i="1" s="1"/>
  <c r="Q96" i="1"/>
  <c r="Q97" i="1" l="1"/>
  <c r="T96" i="1"/>
  <c r="V96" i="1" s="1"/>
  <c r="Q98" i="1" l="1"/>
  <c r="T97" i="1"/>
  <c r="V97" i="1" s="1"/>
  <c r="T98" i="1" l="1"/>
  <c r="V98" i="1" s="1"/>
  <c r="Q99" i="1"/>
  <c r="Q100" i="1" l="1"/>
  <c r="T99" i="1"/>
  <c r="V99" i="1" s="1"/>
  <c r="T100" i="1" l="1"/>
  <c r="V100" i="1" s="1"/>
  <c r="Q101" i="1"/>
  <c r="Q102" i="1" l="1"/>
  <c r="T101" i="1"/>
  <c r="V101" i="1" s="1"/>
  <c r="Q103" i="1" l="1"/>
  <c r="T102" i="1"/>
  <c r="V102" i="1" s="1"/>
  <c r="Q104" i="1" l="1"/>
  <c r="T103" i="1"/>
  <c r="V103" i="1" s="1"/>
  <c r="Q105" i="1" l="1"/>
  <c r="T104" i="1"/>
  <c r="V104" i="1" s="1"/>
  <c r="T105" i="1" l="1"/>
  <c r="V105" i="1" s="1"/>
  <c r="Q106" i="1"/>
  <c r="Q107" i="1" l="1"/>
  <c r="T106" i="1"/>
  <c r="V106" i="1" s="1"/>
  <c r="T107" i="1" l="1"/>
  <c r="V107" i="1" s="1"/>
  <c r="Q108" i="1"/>
  <c r="Q109" i="1" l="1"/>
  <c r="T108" i="1"/>
  <c r="V108" i="1" s="1"/>
  <c r="Q110" i="1" l="1"/>
  <c r="T109" i="1"/>
  <c r="V109" i="1" s="1"/>
  <c r="T110" i="1" l="1"/>
  <c r="V110" i="1" s="1"/>
  <c r="Q111" i="1"/>
  <c r="Q112" i="1" l="1"/>
  <c r="T111" i="1"/>
  <c r="V111" i="1" s="1"/>
  <c r="T112" i="1" l="1"/>
  <c r="V112" i="1" s="1"/>
  <c r="Q113" i="1"/>
  <c r="Q114" i="1" l="1"/>
  <c r="T113" i="1"/>
  <c r="V113" i="1" s="1"/>
  <c r="Q115" i="1" l="1"/>
  <c r="T114" i="1"/>
  <c r="V114" i="1" s="1"/>
  <c r="Q116" i="1" l="1"/>
  <c r="T115" i="1"/>
  <c r="V115" i="1" s="1"/>
  <c r="Q117" i="1" l="1"/>
  <c r="T116" i="1"/>
  <c r="V116" i="1" s="1"/>
  <c r="T117" i="1" l="1"/>
  <c r="V117" i="1" s="1"/>
  <c r="Q118" i="1"/>
  <c r="Q119" i="1" l="1"/>
  <c r="T118" i="1"/>
  <c r="V118" i="1" s="1"/>
  <c r="T119" i="1" l="1"/>
  <c r="V119" i="1" s="1"/>
  <c r="Q120" i="1"/>
  <c r="Q121" i="1" l="1"/>
  <c r="T120" i="1"/>
  <c r="V120" i="1" s="1"/>
  <c r="Q122" i="1" l="1"/>
  <c r="T121" i="1"/>
  <c r="V121" i="1" s="1"/>
  <c r="T122" i="1" l="1"/>
  <c r="V122" i="1" s="1"/>
  <c r="Q123" i="1"/>
  <c r="Q124" i="1" l="1"/>
  <c r="T123" i="1"/>
  <c r="V123" i="1" s="1"/>
  <c r="T124" i="1" l="1"/>
  <c r="V124" i="1" s="1"/>
  <c r="Q125" i="1"/>
  <c r="Q126" i="1" l="1"/>
  <c r="T125" i="1"/>
  <c r="V125" i="1" s="1"/>
  <c r="Q127" i="1" l="1"/>
  <c r="T126" i="1"/>
  <c r="V126" i="1" s="1"/>
  <c r="Q128" i="1" l="1"/>
  <c r="T127" i="1"/>
  <c r="V127" i="1" s="1"/>
  <c r="Q129" i="1" l="1"/>
  <c r="T128" i="1"/>
  <c r="V128" i="1" s="1"/>
  <c r="T129" i="1" l="1"/>
  <c r="V129" i="1" s="1"/>
  <c r="Q130" i="1"/>
  <c r="Q131" i="1" l="1"/>
  <c r="T130" i="1"/>
  <c r="V130" i="1" s="1"/>
  <c r="T131" i="1" l="1"/>
  <c r="V131" i="1" s="1"/>
  <c r="Q132" i="1"/>
  <c r="Q133" i="1" l="1"/>
  <c r="T132" i="1"/>
  <c r="V132" i="1" s="1"/>
  <c r="Q134" i="1" l="1"/>
  <c r="T133" i="1"/>
  <c r="V133" i="1" s="1"/>
  <c r="T134" i="1" l="1"/>
  <c r="V134" i="1" s="1"/>
  <c r="Q135" i="1"/>
  <c r="Q136" i="1" l="1"/>
  <c r="T135" i="1"/>
  <c r="V135" i="1" s="1"/>
  <c r="T136" i="1" l="1"/>
  <c r="V136" i="1" s="1"/>
  <c r="Q137" i="1"/>
  <c r="Q138" i="1" l="1"/>
  <c r="T137" i="1"/>
  <c r="V137" i="1" s="1"/>
  <c r="Q139" i="1" l="1"/>
  <c r="T138" i="1"/>
  <c r="V138" i="1" s="1"/>
  <c r="Q140" i="1" l="1"/>
  <c r="T139" i="1"/>
  <c r="V139" i="1" s="1"/>
  <c r="Q141" i="1" l="1"/>
  <c r="T140" i="1"/>
  <c r="V140" i="1" s="1"/>
  <c r="T141" i="1" l="1"/>
  <c r="V141" i="1" s="1"/>
  <c r="Q142" i="1"/>
  <c r="Q143" i="1" l="1"/>
  <c r="T142" i="1"/>
  <c r="V142" i="1" s="1"/>
  <c r="T143" i="1" l="1"/>
  <c r="V143" i="1" s="1"/>
  <c r="Q144" i="1"/>
  <c r="Q145" i="1" l="1"/>
  <c r="T144" i="1"/>
  <c r="V144" i="1" s="1"/>
  <c r="Q146" i="1" l="1"/>
  <c r="T145" i="1"/>
  <c r="V145" i="1" s="1"/>
  <c r="T146" i="1" l="1"/>
  <c r="V146" i="1" s="1"/>
  <c r="Q147" i="1"/>
  <c r="Q148" i="1" l="1"/>
  <c r="T147" i="1"/>
  <c r="V147" i="1" s="1"/>
  <c r="T148" i="1" l="1"/>
  <c r="V148" i="1" s="1"/>
  <c r="Q149" i="1"/>
  <c r="Q150" i="1" l="1"/>
  <c r="T149" i="1"/>
  <c r="V149" i="1" s="1"/>
  <c r="Q151" i="1" l="1"/>
  <c r="T150" i="1"/>
  <c r="V150" i="1" s="1"/>
  <c r="Q152" i="1" l="1"/>
  <c r="T151" i="1"/>
  <c r="V151" i="1" s="1"/>
  <c r="Q153" i="1" l="1"/>
  <c r="T152" i="1"/>
  <c r="V152" i="1" s="1"/>
  <c r="T153" i="1" l="1"/>
  <c r="V153" i="1" s="1"/>
  <c r="Q154" i="1"/>
  <c r="Q155" i="1" l="1"/>
  <c r="T154" i="1"/>
  <c r="V154" i="1" s="1"/>
  <c r="T155" i="1" l="1"/>
  <c r="V155" i="1" s="1"/>
  <c r="Q156" i="1"/>
  <c r="Q157" i="1" l="1"/>
  <c r="T156" i="1"/>
  <c r="V156" i="1" s="1"/>
  <c r="Q158" i="1" l="1"/>
  <c r="T157" i="1"/>
  <c r="V157" i="1" s="1"/>
  <c r="T158" i="1" l="1"/>
  <c r="V158" i="1" s="1"/>
  <c r="Q159" i="1"/>
  <c r="Q160" i="1" l="1"/>
  <c r="T159" i="1"/>
  <c r="V159" i="1" s="1"/>
  <c r="T160" i="1" l="1"/>
  <c r="V160" i="1" s="1"/>
  <c r="Q161" i="1"/>
  <c r="Q162" i="1" l="1"/>
  <c r="T161" i="1"/>
  <c r="V161" i="1" s="1"/>
  <c r="Q163" i="1" l="1"/>
  <c r="T162" i="1"/>
  <c r="V162" i="1" s="1"/>
  <c r="Q164" i="1" l="1"/>
  <c r="T163" i="1"/>
  <c r="V163" i="1" s="1"/>
  <c r="Q165" i="1" l="1"/>
  <c r="T164" i="1"/>
  <c r="V164" i="1" s="1"/>
  <c r="T165" i="1" l="1"/>
  <c r="V165" i="1" s="1"/>
  <c r="Q166" i="1"/>
  <c r="Q167" i="1" l="1"/>
  <c r="T166" i="1"/>
  <c r="V166" i="1" s="1"/>
  <c r="T167" i="1" l="1"/>
  <c r="V167" i="1" s="1"/>
  <c r="Q168" i="1"/>
  <c r="Q169" i="1" l="1"/>
  <c r="T168" i="1"/>
  <c r="V168" i="1" s="1"/>
  <c r="Q170" i="1" l="1"/>
  <c r="T169" i="1"/>
  <c r="V169" i="1" s="1"/>
  <c r="T170" i="1" l="1"/>
  <c r="V170" i="1" s="1"/>
  <c r="Q171" i="1"/>
  <c r="Q172" i="1" l="1"/>
  <c r="T171" i="1"/>
  <c r="V171" i="1" s="1"/>
  <c r="T172" i="1" l="1"/>
  <c r="V172" i="1" s="1"/>
  <c r="Q173" i="1"/>
  <c r="Q174" i="1" l="1"/>
  <c r="T173" i="1"/>
  <c r="V173" i="1" s="1"/>
  <c r="Q175" i="1" l="1"/>
  <c r="T174" i="1"/>
  <c r="V174" i="1" s="1"/>
  <c r="Q176" i="1" l="1"/>
  <c r="T175" i="1"/>
  <c r="V175" i="1" s="1"/>
  <c r="Q177" i="1" l="1"/>
  <c r="T176" i="1"/>
  <c r="V176" i="1" s="1"/>
  <c r="T177" i="1" l="1"/>
  <c r="V177" i="1" s="1"/>
  <c r="Q178" i="1"/>
  <c r="Q179" i="1" l="1"/>
  <c r="T178" i="1"/>
  <c r="V178" i="1" s="1"/>
  <c r="T179" i="1" l="1"/>
  <c r="V179" i="1" s="1"/>
  <c r="Q180" i="1"/>
  <c r="Q181" i="1" l="1"/>
  <c r="T180" i="1"/>
  <c r="V180" i="1" s="1"/>
  <c r="Q182" i="1" l="1"/>
  <c r="T181" i="1"/>
  <c r="V181" i="1" s="1"/>
  <c r="T182" i="1" l="1"/>
  <c r="V182" i="1" s="1"/>
  <c r="Q183" i="1"/>
  <c r="Q184" i="1" l="1"/>
  <c r="T183" i="1"/>
  <c r="V183" i="1" s="1"/>
  <c r="T184" i="1" l="1"/>
  <c r="V184" i="1" s="1"/>
  <c r="Q185" i="1"/>
  <c r="Q186" i="1" l="1"/>
  <c r="T185" i="1"/>
  <c r="V185" i="1" s="1"/>
  <c r="Q187" i="1" l="1"/>
  <c r="T186" i="1"/>
  <c r="V186" i="1" s="1"/>
  <c r="Q188" i="1" l="1"/>
  <c r="T187" i="1"/>
  <c r="V187" i="1" s="1"/>
  <c r="Q189" i="1" l="1"/>
  <c r="T188" i="1"/>
  <c r="V188" i="1" s="1"/>
  <c r="T189" i="1" l="1"/>
  <c r="V189" i="1" s="1"/>
  <c r="Q190" i="1"/>
  <c r="Q191" i="1" l="1"/>
  <c r="T190" i="1"/>
  <c r="V190" i="1" s="1"/>
  <c r="T191" i="1" l="1"/>
  <c r="V191" i="1" s="1"/>
  <c r="Q192" i="1"/>
  <c r="Q193" i="1" l="1"/>
  <c r="T192" i="1"/>
  <c r="V192" i="1" s="1"/>
  <c r="Q194" i="1" l="1"/>
  <c r="T193" i="1"/>
  <c r="V193" i="1" s="1"/>
  <c r="T194" i="1" l="1"/>
  <c r="V194" i="1" s="1"/>
  <c r="Q195" i="1"/>
  <c r="Q196" i="1" l="1"/>
  <c r="T195" i="1"/>
  <c r="V195" i="1" s="1"/>
  <c r="T196" i="1" l="1"/>
  <c r="V196" i="1" s="1"/>
  <c r="Q197" i="1"/>
  <c r="Q198" i="1" l="1"/>
  <c r="T197" i="1"/>
  <c r="V197" i="1" s="1"/>
  <c r="Q199" i="1" l="1"/>
  <c r="T198" i="1"/>
  <c r="V198" i="1" s="1"/>
  <c r="Q200" i="1" l="1"/>
  <c r="T199" i="1"/>
  <c r="V199" i="1" s="1"/>
  <c r="Q201" i="1" l="1"/>
  <c r="T200" i="1"/>
  <c r="V200" i="1" s="1"/>
  <c r="T201" i="1" l="1"/>
  <c r="V201" i="1" s="1"/>
  <c r="Q202" i="1"/>
  <c r="Q203" i="1" l="1"/>
  <c r="T202" i="1"/>
  <c r="V202" i="1" s="1"/>
  <c r="T203" i="1" l="1"/>
  <c r="V203" i="1" s="1"/>
  <c r="Q204" i="1"/>
  <c r="Q205" i="1" l="1"/>
  <c r="T204" i="1"/>
  <c r="V204" i="1" s="1"/>
  <c r="Q206" i="1" l="1"/>
  <c r="T205" i="1"/>
  <c r="V205" i="1" s="1"/>
  <c r="T206" i="1" l="1"/>
  <c r="V206" i="1" s="1"/>
  <c r="Q207" i="1"/>
  <c r="Q208" i="1" l="1"/>
  <c r="T207" i="1"/>
  <c r="V207" i="1" s="1"/>
  <c r="T208" i="1" l="1"/>
  <c r="V208" i="1" s="1"/>
  <c r="Q209" i="1"/>
  <c r="Q210" i="1" l="1"/>
  <c r="T209" i="1"/>
  <c r="V209" i="1" s="1"/>
  <c r="Q211" i="1" l="1"/>
  <c r="T210" i="1"/>
  <c r="V210" i="1" s="1"/>
  <c r="Q212" i="1" l="1"/>
  <c r="T211" i="1"/>
  <c r="V211" i="1" s="1"/>
  <c r="Q213" i="1" l="1"/>
  <c r="T212" i="1"/>
  <c r="V212" i="1" s="1"/>
  <c r="T213" i="1" l="1"/>
  <c r="V213" i="1" s="1"/>
  <c r="Q214" i="1"/>
  <c r="Q215" i="1" l="1"/>
  <c r="T214" i="1"/>
  <c r="V214" i="1" s="1"/>
  <c r="T215" i="1" l="1"/>
  <c r="V215" i="1" s="1"/>
  <c r="Q216" i="1"/>
  <c r="Q217" i="1" l="1"/>
  <c r="T216" i="1"/>
  <c r="V216" i="1" s="1"/>
  <c r="Q218" i="1" l="1"/>
  <c r="T217" i="1"/>
  <c r="V217" i="1" s="1"/>
  <c r="T218" i="1" l="1"/>
  <c r="V218" i="1" s="1"/>
  <c r="Q219" i="1"/>
  <c r="Q220" i="1" l="1"/>
  <c r="T219" i="1"/>
  <c r="V219" i="1" s="1"/>
  <c r="T220" i="1" l="1"/>
  <c r="V220" i="1" s="1"/>
  <c r="Q221" i="1"/>
  <c r="Q222" i="1" l="1"/>
  <c r="T221" i="1"/>
  <c r="V221" i="1" s="1"/>
  <c r="Q223" i="1" l="1"/>
  <c r="T222" i="1"/>
  <c r="V222" i="1" s="1"/>
  <c r="Q224" i="1" l="1"/>
  <c r="T223" i="1"/>
  <c r="V223" i="1" s="1"/>
  <c r="Q225" i="1" l="1"/>
  <c r="T224" i="1"/>
  <c r="V224" i="1" s="1"/>
  <c r="T225" i="1" l="1"/>
  <c r="V225" i="1" s="1"/>
  <c r="Q226" i="1"/>
  <c r="Q227" i="1" l="1"/>
  <c r="T226" i="1"/>
  <c r="V226" i="1" s="1"/>
  <c r="T227" i="1" l="1"/>
  <c r="V227" i="1" s="1"/>
  <c r="Q228" i="1"/>
  <c r="Q229" i="1" l="1"/>
  <c r="T228" i="1"/>
  <c r="V228" i="1" s="1"/>
  <c r="Q230" i="1" l="1"/>
  <c r="T229" i="1"/>
  <c r="V229" i="1" s="1"/>
  <c r="T230" i="1" l="1"/>
  <c r="V230" i="1" s="1"/>
  <c r="Q231" i="1"/>
  <c r="Q232" i="1" l="1"/>
  <c r="T231" i="1"/>
  <c r="V231" i="1" s="1"/>
  <c r="T232" i="1" l="1"/>
  <c r="V232" i="1" s="1"/>
  <c r="Q233" i="1"/>
  <c r="Q234" i="1" l="1"/>
  <c r="T233" i="1"/>
  <c r="V233" i="1" s="1"/>
  <c r="Q235" i="1" l="1"/>
  <c r="T234" i="1"/>
  <c r="V234" i="1" s="1"/>
  <c r="Q236" i="1" l="1"/>
  <c r="T235" i="1"/>
  <c r="V235" i="1" s="1"/>
  <c r="Q237" i="1" l="1"/>
  <c r="T236" i="1"/>
  <c r="V236" i="1" s="1"/>
  <c r="T237" i="1" l="1"/>
  <c r="V237" i="1" s="1"/>
  <c r="Q238" i="1"/>
  <c r="Q239" i="1" l="1"/>
  <c r="T238" i="1"/>
  <c r="V238" i="1" s="1"/>
  <c r="T239" i="1" l="1"/>
  <c r="V239" i="1" s="1"/>
  <c r="Q240" i="1"/>
  <c r="Q241" i="1" l="1"/>
  <c r="T240" i="1"/>
  <c r="V240" i="1" s="1"/>
  <c r="Q242" i="1" l="1"/>
  <c r="T242" i="1" s="1"/>
  <c r="V242" i="1" s="1"/>
  <c r="T241" i="1"/>
  <c r="V241" i="1" s="1"/>
</calcChain>
</file>

<file path=xl/sharedStrings.xml><?xml version="1.0" encoding="utf-8"?>
<sst xmlns="http://schemas.openxmlformats.org/spreadsheetml/2006/main" count="2475" uniqueCount="408">
  <si>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</si>
  <si>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</si>
  <si>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</si>
  <si>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</si>
  <si>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</si>
  <si>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</si>
  <si>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</si>
  <si>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</si>
  <si>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</si>
  <si>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</si>
  <si>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</si>
  <si>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</si>
  <si>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</si>
  <si>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</si>
  <si>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</si>
  <si>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</si>
  <si>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</si>
  <si>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</si>
  <si>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</si>
  <si>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</si>
  <si>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</si>
  <si>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</si>
  <si>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</si>
  <si>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asian</t>
  </si>
  <si>
    <t>Pregame</t>
  </si>
  <si>
    <t>0</t>
  </si>
  <si>
    <t>nein</t>
  </si>
  <si>
    <t>1-2</t>
  </si>
  <si>
    <t>Testspiel</t>
  </si>
  <si>
    <t>2 asian -3,25</t>
  </si>
  <si>
    <t>0-6</t>
  </si>
  <si>
    <t>2 asian -4,5</t>
  </si>
  <si>
    <t>1-0</t>
  </si>
  <si>
    <t>2 asian -2,25</t>
  </si>
  <si>
    <t>Chancenwucher</t>
  </si>
  <si>
    <t>0-3</t>
  </si>
  <si>
    <t>2 asian -1,25</t>
  </si>
  <si>
    <t>0-1</t>
  </si>
  <si>
    <t>0-4</t>
  </si>
  <si>
    <t>2 asian -1,75</t>
  </si>
  <si>
    <t>2 asian -4,25</t>
  </si>
  <si>
    <t>2-2</t>
  </si>
  <si>
    <t>1 asian -2,5</t>
  </si>
  <si>
    <t>1-1</t>
  </si>
  <si>
    <t>2 asian -4</t>
  </si>
  <si>
    <t>2 asian -3,75</t>
  </si>
  <si>
    <t>1 asian -1 1. Hz</t>
  </si>
  <si>
    <t>0-9</t>
  </si>
  <si>
    <t>2-4</t>
  </si>
  <si>
    <t>2 asian -3</t>
  </si>
  <si>
    <t>2 asian -1,5</t>
  </si>
  <si>
    <t>2 asian -2</t>
  </si>
  <si>
    <t>0-0</t>
  </si>
  <si>
    <t>4-0</t>
  </si>
  <si>
    <t>1-3</t>
  </si>
  <si>
    <t>0-7</t>
  </si>
  <si>
    <t>2-1</t>
  </si>
  <si>
    <t>2 asian -5</t>
  </si>
  <si>
    <t>1 asian -2,25</t>
  </si>
  <si>
    <t>0-2</t>
  </si>
  <si>
    <t>2 asian -6</t>
  </si>
  <si>
    <t>1-6</t>
  </si>
  <si>
    <t>1 asian -3,75</t>
  </si>
  <si>
    <t>0-5</t>
  </si>
  <si>
    <t>2 asian -2,5</t>
  </si>
  <si>
    <t>3-0</t>
  </si>
  <si>
    <t>2-0</t>
  </si>
  <si>
    <t>2 asian -3,5</t>
  </si>
  <si>
    <t>2 asian -2,75</t>
  </si>
  <si>
    <t>1 asian -5</t>
  </si>
  <si>
    <t>2-3</t>
  </si>
  <si>
    <t>2 asian -5,75</t>
  </si>
  <si>
    <t>2 asian -6,5</t>
  </si>
  <si>
    <t>6-0</t>
  </si>
  <si>
    <t>1 asian -1,25</t>
  </si>
  <si>
    <t>2 asian -8,5</t>
  </si>
  <si>
    <t>2 asian -1,5 1. Hz</t>
  </si>
  <si>
    <t>1 asian -0,75 1. Hz</t>
  </si>
  <si>
    <t>1 asian -2,5 1. Hz</t>
  </si>
  <si>
    <t>1-5</t>
  </si>
  <si>
    <t>2 asian -0,25 1. Hz</t>
  </si>
  <si>
    <t>1 HC -3</t>
  </si>
  <si>
    <t>2 HC -7</t>
  </si>
  <si>
    <t>2 HC -8</t>
  </si>
  <si>
    <t>1 asian -1</t>
  </si>
  <si>
    <t>1 asian -3,5</t>
  </si>
  <si>
    <t>1 asian -2</t>
  </si>
  <si>
    <t>Luckenwalde - RSV Eintracht</t>
  </si>
  <si>
    <t>2 HC -4</t>
  </si>
  <si>
    <t>2-5</t>
  </si>
  <si>
    <t>6-1</t>
  </si>
  <si>
    <t>1 asian -1,5</t>
  </si>
  <si>
    <t>8-0</t>
  </si>
  <si>
    <t>2 asian -4,75</t>
  </si>
  <si>
    <t>1 H2H</t>
  </si>
  <si>
    <t>2 asian -1</t>
  </si>
  <si>
    <t>England</t>
  </si>
  <si>
    <t>Deutschland</t>
  </si>
  <si>
    <t>Schottland</t>
  </si>
  <si>
    <t>Spanien</t>
  </si>
  <si>
    <t>Holland</t>
  </si>
  <si>
    <t>Nordirland</t>
  </si>
  <si>
    <t>Österreich</t>
  </si>
  <si>
    <t>Nordsjaelland - Naestved</t>
  </si>
  <si>
    <t>1 asian -1,5 1. Hz</t>
  </si>
  <si>
    <t>Dänemark</t>
  </si>
  <si>
    <t>Punjab Utd - Ebbsfleet Utd</t>
  </si>
  <si>
    <t>2 over 7,5</t>
  </si>
  <si>
    <t>mystake</t>
  </si>
  <si>
    <t>Rathenow - Vikt. Berlin</t>
  </si>
  <si>
    <t>Sandhausen - Mechtersheim</t>
  </si>
  <si>
    <t>1 HC -9</t>
  </si>
  <si>
    <t>Nuneaton - Burton</t>
  </si>
  <si>
    <t>2 asian -1 1.Hz</t>
  </si>
  <si>
    <t>Quick Boys - Unitas</t>
  </si>
  <si>
    <t>2 asian -0,5 1.Hz</t>
  </si>
  <si>
    <t>Brechin City - Dundee FC</t>
  </si>
  <si>
    <t>2 asian -0,75 1.Hz</t>
  </si>
  <si>
    <t>Edinburgh - Hibernian</t>
  </si>
  <si>
    <t>Dortmund II - Lüner</t>
  </si>
  <si>
    <t>1 over 3,5 Teamtore</t>
  </si>
  <si>
    <t>Lotte - Osnabrück</t>
  </si>
  <si>
    <t>Mahlsdorf - Berlin Türkspor</t>
  </si>
  <si>
    <t>Tor zu schnell</t>
  </si>
  <si>
    <t>Banks Dee - Peterhead</t>
  </si>
  <si>
    <t>RW Erfurt - Würzburger Kickers</t>
  </si>
  <si>
    <t>Ansbach - Fürth</t>
  </si>
  <si>
    <t>Bayern II - Zakakiou</t>
  </si>
  <si>
    <t>1 asian -4</t>
  </si>
  <si>
    <t>Magdeburg - Altglienicke</t>
  </si>
  <si>
    <t>Hollenbach - Würzburger Kickers</t>
  </si>
  <si>
    <t>nach 13 Min. 0-2…</t>
  </si>
  <si>
    <t>Waterford - Fleetwood</t>
  </si>
  <si>
    <t>Cardiff - The New Saints</t>
  </si>
  <si>
    <t>Dumbarton - St. Mirren</t>
  </si>
  <si>
    <t>Ober-Roden - RW Walldorf</t>
  </si>
  <si>
    <t>Manipuliation, siehe Video</t>
  </si>
  <si>
    <t>Matlock - Chesterfield</t>
  </si>
  <si>
    <t>2 asian -6,75</t>
  </si>
  <si>
    <t>2 asian -7,75</t>
  </si>
  <si>
    <t>2 asian -9,25</t>
  </si>
  <si>
    <t>Ljubljana - Velenje</t>
  </si>
  <si>
    <t>48. 3-0 haha</t>
  </si>
  <si>
    <t>Anker Wismar - Greifswalder</t>
  </si>
  <si>
    <t>Boreham - Watford</t>
  </si>
  <si>
    <t>Swindon Supermarine - Swindon</t>
  </si>
  <si>
    <t>ASC Dortmund - Wuppertal</t>
  </si>
  <si>
    <t>4-6</t>
  </si>
  <si>
    <t>Melksham - Forest Green</t>
  </si>
  <si>
    <t>Dynamo Schwerin - Greifswalder</t>
  </si>
  <si>
    <t>Heddesheim - Waldhof Mannheim</t>
  </si>
  <si>
    <t>Bocholt - Duisburg</t>
  </si>
  <si>
    <t>1 HC -1</t>
  </si>
  <si>
    <t>Bischofshofen - Spittal</t>
  </si>
  <si>
    <t>Admira Wacker - Draßburg</t>
  </si>
  <si>
    <t>Annan - Carlisle</t>
  </si>
  <si>
    <t>Gnas - Deutschlandberger</t>
  </si>
  <si>
    <t>Ipswich - Maidenhead</t>
  </si>
  <si>
    <t>1 asian -0,5 1. Hz</t>
  </si>
  <si>
    <t>Lens - Dunkerque</t>
  </si>
  <si>
    <t>2 asian +1</t>
  </si>
  <si>
    <t>Frankreich</t>
  </si>
  <si>
    <t>4-4</t>
  </si>
  <si>
    <t>Feyenoord - Zwolle</t>
  </si>
  <si>
    <t>Neustrelitz - Lichtenberg</t>
  </si>
  <si>
    <t>Hamborn - Duisburg</t>
  </si>
  <si>
    <t>Astoria - Hoffenheim</t>
  </si>
  <si>
    <t>Elfer verschossen…</t>
  </si>
  <si>
    <t>Maldon - Colchester</t>
  </si>
  <si>
    <t>2 HC -3</t>
  </si>
  <si>
    <t>Groene Ster - Roda</t>
  </si>
  <si>
    <t>Cleethorpes - Grimsby</t>
  </si>
  <si>
    <t>Bamber Bridge - Bolton</t>
  </si>
  <si>
    <t>Chancenwucher + Abseitstor</t>
  </si>
  <si>
    <t>Crusaders - Dundela</t>
  </si>
  <si>
    <t>Mahlsdorf - Mariendorf</t>
  </si>
  <si>
    <t>5-2</t>
  </si>
  <si>
    <t>3x 45 Minuten….</t>
  </si>
  <si>
    <t>Lok Leipzig - Halle</t>
  </si>
  <si>
    <t>Bremen - Drochtersen</t>
  </si>
  <si>
    <t>Heerenveen - Kickers Emden</t>
  </si>
  <si>
    <t>1 asian -5,25</t>
  </si>
  <si>
    <t>1 asian -6,25</t>
  </si>
  <si>
    <t>85. Abpfiff…</t>
  </si>
  <si>
    <t>1 asian -7,25</t>
  </si>
  <si>
    <t>Dunfermline - Heart of Midlothian</t>
  </si>
  <si>
    <t>86. 1-1…</t>
  </si>
  <si>
    <t>Boreham - West Ham</t>
  </si>
  <si>
    <t>Ballymacash - Glenavon</t>
  </si>
  <si>
    <t>2 asian -1,5 1.Hz</t>
  </si>
  <si>
    <t>1-3 Ende..</t>
  </si>
  <si>
    <t>Servette - Rapperswil</t>
  </si>
  <si>
    <t>Schweiz</t>
  </si>
  <si>
    <t>Aubstadt - Würzburger FV</t>
  </si>
  <si>
    <t>Rapid II - Elektra</t>
  </si>
  <si>
    <t>3-0 Ende…</t>
  </si>
  <si>
    <t xml:space="preserve">Rotenburger - Pauli II </t>
  </si>
  <si>
    <t>2x 40min…</t>
  </si>
  <si>
    <t>Kickers Emden - Bochum</t>
  </si>
  <si>
    <t>2-9</t>
  </si>
  <si>
    <t>East Fife - Johnstone</t>
  </si>
  <si>
    <t>Elfer verschossen.. 
0-3 Ende..</t>
  </si>
  <si>
    <t>Plymouth Parkway - Plymouth</t>
  </si>
  <si>
    <t>Nairn - Inverness</t>
  </si>
  <si>
    <t>Boston Utd - Doncaster Rovers</t>
  </si>
  <si>
    <t>Curzon  Ashton - Bolton Wanderers</t>
  </si>
  <si>
    <t>Kings Lynn - Lincoln City</t>
  </si>
  <si>
    <t>Chancenwucher, Pfosten, etc</t>
  </si>
  <si>
    <t>Altach - Homburg</t>
  </si>
  <si>
    <t>1 HC -2</t>
  </si>
  <si>
    <t>Donaufeld - Admira Wacker</t>
  </si>
  <si>
    <t>Babelsberg - Zehlendorf</t>
  </si>
  <si>
    <t>3-2</t>
  </si>
  <si>
    <t>77. Gegentor..</t>
  </si>
  <si>
    <t>Rhynern - Dortmund</t>
  </si>
  <si>
    <t>Pisek - Dukla Prag</t>
  </si>
  <si>
    <t>Tschechien</t>
  </si>
  <si>
    <t>Dornbirner - Lustenau</t>
  </si>
  <si>
    <t>2 asian -4,75 1. Hz</t>
  </si>
  <si>
    <t>Rudolstadt - BW Neustadt</t>
  </si>
  <si>
    <t>1 HC -4</t>
  </si>
  <si>
    <t>Luckenwalde - Union</t>
  </si>
  <si>
    <t>Turriff - Aberdeen</t>
  </si>
  <si>
    <t>2 asian -7,25</t>
  </si>
  <si>
    <t>Bayreuth - Zwickau</t>
  </si>
  <si>
    <t>Arnoldsweiler - Hohkeppel</t>
  </si>
  <si>
    <t>Nürnberg - Arsenal</t>
  </si>
  <si>
    <t>Nordsjaelland - Magdeburg</t>
  </si>
  <si>
    <t>eig. asian -2 gepostet</t>
  </si>
  <si>
    <t>Nyonnais - Everton</t>
  </si>
  <si>
    <t>Union Gurten - Mallorca</t>
  </si>
  <si>
    <t>Koblenz - Mainz</t>
  </si>
  <si>
    <t>Rapid II - Scheiblingkirchen</t>
  </si>
  <si>
    <t>HC -1</t>
  </si>
  <si>
    <t>1 over 2,5 Teamtore</t>
  </si>
  <si>
    <t>over 3,5 Tore</t>
  </si>
  <si>
    <t>Perth Glory - West Ham</t>
  </si>
  <si>
    <t>45. 1-2…</t>
  </si>
  <si>
    <t>Mahlsdorf - Altglienicke</t>
  </si>
  <si>
    <t>Karlsruhe - Balingen</t>
  </si>
  <si>
    <t>Sasel - Teutonia</t>
  </si>
  <si>
    <t>Steinbach - Finnentrop</t>
  </si>
  <si>
    <t>1 asian -5,75</t>
  </si>
  <si>
    <t>Eigentor, Abseitstor, Pfosten, etc.</t>
  </si>
  <si>
    <t>Ahlen - Lüner SV</t>
  </si>
  <si>
    <t>St. Tönis - Honnepel</t>
  </si>
  <si>
    <t>4-2</t>
  </si>
  <si>
    <t>Wegberg - Gladbach</t>
  </si>
  <si>
    <t>Burgsolms - Dietkirchen</t>
  </si>
  <si>
    <t>Türkgücü München - Donaustauf</t>
  </si>
  <si>
    <t>Slavia Prag - Dresden</t>
  </si>
  <si>
    <t>Lotte - Ahlen</t>
  </si>
  <si>
    <t>1 asian -0,25</t>
  </si>
  <si>
    <t>5-3</t>
  </si>
  <si>
    <t>Ried II - Mallorca</t>
  </si>
  <si>
    <t>Hoffenheim - Straßburg</t>
  </si>
  <si>
    <t>1 asian +0,75</t>
  </si>
  <si>
    <t>89. 1-2, erste Chance</t>
  </si>
  <si>
    <t>Vlasim - Prepere</t>
  </si>
  <si>
    <t>Modena - Formigine</t>
  </si>
  <si>
    <t>1 asian -7</t>
  </si>
  <si>
    <t>Italien</t>
  </si>
  <si>
    <t>9-0</t>
  </si>
  <si>
    <t>Zwickau - Rudolstadt</t>
  </si>
  <si>
    <t>1 HC -8</t>
  </si>
  <si>
    <t>ging bei einigen nicht mehr abgeben</t>
  </si>
  <si>
    <t>Düren - Königsdorf</t>
  </si>
  <si>
    <t>4-1</t>
  </si>
  <si>
    <t>Clarholz - Wiedenbrück</t>
  </si>
  <si>
    <t>Kufstein - Augsburg</t>
  </si>
  <si>
    <t>2 asian -5,5</t>
  </si>
  <si>
    <t>2 asian -8</t>
  </si>
  <si>
    <t>2 asian -9</t>
  </si>
  <si>
    <t>El Ejido - Almeria</t>
  </si>
  <si>
    <t>Bonnyrigg - Dundee</t>
  </si>
  <si>
    <t>Fussball</t>
  </si>
  <si>
    <t>Distillery - Cliftonville</t>
  </si>
  <si>
    <t>2 asian -7</t>
  </si>
  <si>
    <t>Frosinone - Ferentino</t>
  </si>
  <si>
    <t>1 asian -8</t>
  </si>
  <si>
    <t>ASK Klagenfurt - Udinese</t>
  </si>
  <si>
    <t>2 HC -1 1. Hz</t>
  </si>
  <si>
    <t>43. Gegentor…</t>
  </si>
  <si>
    <t>Olot - Girona</t>
  </si>
  <si>
    <t>Velbert - Cronenberger</t>
  </si>
  <si>
    <t>One-Way…</t>
  </si>
  <si>
    <t>Wuppertal - Hilden</t>
  </si>
  <si>
    <t>1 asian -1,75</t>
  </si>
  <si>
    <t>3-1</t>
  </si>
  <si>
    <t>Straelen - Wegberg</t>
  </si>
  <si>
    <t>lächerlich</t>
  </si>
  <si>
    <t>Hanau - Offenbach</t>
  </si>
  <si>
    <t>2 asian +0,25</t>
  </si>
  <si>
    <t>92. Gegentor Sonntagsschuss</t>
  </si>
  <si>
    <t>Marino - Teneriffa</t>
  </si>
  <si>
    <t>Pfosten etc</t>
  </si>
  <si>
    <t>Milan - Lumezzano</t>
  </si>
  <si>
    <t>2x 30min</t>
  </si>
  <si>
    <t>Hemelingen - Bremer</t>
  </si>
  <si>
    <t>Orleta Kielce - Maccabi Reine</t>
  </si>
  <si>
    <t>Würzburg - Memmingen</t>
  </si>
  <si>
    <t>Amateure</t>
  </si>
  <si>
    <t>Duisburg - Lok. Leipzig</t>
  </si>
  <si>
    <t>Schallerbach - Tirol</t>
  </si>
  <si>
    <t>St. Kickers - Pforzheim</t>
  </si>
  <si>
    <t>Röthis - LASK</t>
  </si>
  <si>
    <t>Bonner - Aachen</t>
  </si>
  <si>
    <t>Geestemünde - Hagen</t>
  </si>
  <si>
    <t>2 asian -0,75</t>
  </si>
  <si>
    <t>5-1</t>
  </si>
  <si>
    <t>Teneriffa - Mensajero</t>
  </si>
  <si>
    <t>Donaustauf - Gebenbach</t>
  </si>
  <si>
    <t>Bristol Rovers - Braga</t>
  </si>
  <si>
    <t>Bischofswerdaer - Oberlausitz</t>
  </si>
  <si>
    <t>5-0</t>
  </si>
  <si>
    <t>BFC Dynamo - Lichtenberg</t>
  </si>
  <si>
    <t>Oberhausen - Straelen</t>
  </si>
  <si>
    <t xml:space="preserve">Offenburger - Bahlinger </t>
  </si>
  <si>
    <t>Sparta Lichtenberg - Berlin Hilalspor</t>
  </si>
  <si>
    <t>11-0</t>
  </si>
  <si>
    <t>Bristol City - Newport County</t>
  </si>
  <si>
    <t>1 asian -7,5</t>
  </si>
  <si>
    <t>NEC - Altrincham</t>
  </si>
  <si>
    <t>Dagenham - West Ham</t>
  </si>
  <si>
    <t>2 asian -0,75 1. Hz</t>
  </si>
  <si>
    <t>52. Tor..</t>
  </si>
  <si>
    <t>Hollenbach - Stuttgart II</t>
  </si>
  <si>
    <t>1-4</t>
  </si>
  <si>
    <t>Saint-Malo - Stade Rennes</t>
  </si>
  <si>
    <t xml:space="preserve"> lächerlich</t>
  </si>
  <si>
    <t>Kufstein - Wolfsberger</t>
  </si>
  <si>
    <t>Ardagger - Salzburg
Haitzendorf - Floridsdorf</t>
  </si>
  <si>
    <t>2 asian -5,25
2 asian -2,25</t>
  </si>
  <si>
    <r>
      <rPr>
        <b/>
        <sz val="10"/>
        <color rgb="FF00B050"/>
        <rFont val="Arial"/>
        <family val="2"/>
      </rPr>
      <t>0-6</t>
    </r>
    <r>
      <rPr>
        <b/>
        <sz val="10"/>
        <color rgb="FFFF0000"/>
        <rFont val="Arial"/>
        <family val="2"/>
      </rPr>
      <t xml:space="preserve">
1-3</t>
    </r>
  </si>
  <si>
    <t>unfassbar</t>
  </si>
  <si>
    <t>Tasmania - Stern</t>
  </si>
  <si>
    <t>Meerbusch - Wegberg</t>
  </si>
  <si>
    <t>Ratingen - Deuten</t>
  </si>
  <si>
    <t>Ferlach - Leoben</t>
  </si>
  <si>
    <t>2 HC -2</t>
  </si>
  <si>
    <t>Al Bataeh - Waltersdorf</t>
  </si>
  <si>
    <t>1 asian -4,75</t>
  </si>
  <si>
    <t>Neapel - SPAL</t>
  </si>
  <si>
    <t>Oldenburg - St. Pauli</t>
  </si>
  <si>
    <t>Longa - Motherwell</t>
  </si>
  <si>
    <t>2 asian -1,75 1. Hz</t>
  </si>
  <si>
    <t>Weimar - Zeiss Jena</t>
  </si>
  <si>
    <t>Flieden - Fulda</t>
  </si>
  <si>
    <t>Bersenbrück - Muhlen</t>
  </si>
  <si>
    <t>Velden - Wolfsberger</t>
  </si>
  <si>
    <t>over 4,5</t>
  </si>
  <si>
    <t>First Vienna - Draßburg</t>
  </si>
  <si>
    <t>Regensburg II - Donaustauf</t>
  </si>
  <si>
    <t>1 asian -0,75</t>
  </si>
  <si>
    <t>Torwart Eigentor</t>
  </si>
  <si>
    <t>Bruchsal - Astoria Walldorf</t>
  </si>
  <si>
    <t>0-8</t>
  </si>
  <si>
    <t>Lahr - Bahlinger SC</t>
  </si>
  <si>
    <t>Rödinghausen II - Lotte</t>
  </si>
  <si>
    <t>Udinese - Leipzig</t>
  </si>
  <si>
    <t>2 asian -0,25</t>
  </si>
  <si>
    <t>Slapstick Tor…</t>
  </si>
  <si>
    <t>Sonsbeck - Oberhausen</t>
  </si>
  <si>
    <t>Cowdenbeath - St. Mirren</t>
  </si>
  <si>
    <t>Tottenham - Lion City</t>
  </si>
  <si>
    <t>40 Schüsse</t>
  </si>
  <si>
    <t>Bayern - City</t>
  </si>
  <si>
    <t>Bayern mit Kindern</t>
  </si>
  <si>
    <t xml:space="preserve">0 </t>
  </si>
  <si>
    <t xml:space="preserve">Cremonese - Lumezzane </t>
  </si>
  <si>
    <t xml:space="preserve">Bergamo - Vercelli </t>
  </si>
  <si>
    <t>Alba Calcio - Novara</t>
  </si>
  <si>
    <t>20 Schüsse</t>
  </si>
  <si>
    <t>Lecce - Padova</t>
  </si>
  <si>
    <t>1 asian -4,25</t>
  </si>
  <si>
    <t>Poblense - Mallorca</t>
  </si>
  <si>
    <t>Inter - Al Nassr</t>
  </si>
  <si>
    <t>gegen B/C-Elf</t>
  </si>
  <si>
    <t>Heider - Hohenwestedt
Augsburg II - Würzburg</t>
  </si>
  <si>
    <t>1
2</t>
  </si>
  <si>
    <t>4-1
2-0</t>
  </si>
  <si>
    <t>KFUM Roskilde - FC Roskilde</t>
  </si>
  <si>
    <t>Dassendorf - Concordia</t>
  </si>
  <si>
    <t>Greifswalder - Eilenburg
Rödinghausen - Ahlen</t>
  </si>
  <si>
    <t>1 asian -1
1</t>
  </si>
  <si>
    <t>3-1
2-0</t>
  </si>
  <si>
    <t>Rathenow - Tasmania Berlin</t>
  </si>
  <si>
    <t>Landsberg - Türk Augsburg
Livingston - Clyde</t>
  </si>
  <si>
    <t>1 asian -1,5
1 asian -1,5</t>
  </si>
  <si>
    <t>1-0
1-0</t>
  </si>
  <si>
    <t>Trier - Ludwigshafen</t>
  </si>
  <si>
    <t>Partick Thistle - Spartans</t>
  </si>
  <si>
    <t>Neapel - Hatayspor</t>
  </si>
  <si>
    <t>Montijo - Merida</t>
  </si>
  <si>
    <t>51. 0-1..</t>
  </si>
  <si>
    <t>direkt Tor</t>
  </si>
  <si>
    <t>Luckenwalde - Berliner AK</t>
  </si>
  <si>
    <t>Viktoria Berlin - Cottbus</t>
  </si>
  <si>
    <t>Auerbach - Grimma
Niendorfer - Buchholz</t>
  </si>
  <si>
    <t>1
1 asian -1,25</t>
  </si>
  <si>
    <r>
      <t xml:space="preserve">1-2
</t>
    </r>
    <r>
      <rPr>
        <b/>
        <sz val="10"/>
        <color rgb="FF00B050"/>
        <rFont val="Arial"/>
        <family val="2"/>
      </rPr>
      <t>3-1</t>
    </r>
  </si>
  <si>
    <t>Einbahnstraße…</t>
  </si>
  <si>
    <t>Fürstenfelde - Neustrelitz</t>
  </si>
  <si>
    <t>Türkspor Kiel - Todesfelde</t>
  </si>
  <si>
    <t>4-3</t>
  </si>
  <si>
    <t>Weiler - Mühlhausen</t>
  </si>
  <si>
    <t>Comedy pur</t>
  </si>
  <si>
    <t>Alessandria - Sampdoria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</si>
</sst>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8" tint="0.59999389629810485"/>
        <bgColor indexed="26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0" fontId="2" fillId="2" borderId="8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Juli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876288166006E-2"/>
          <c:y val="9.4123604994753668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layout>
                <c:manualLayout>
                  <c:x val="-4.9151321752734768E-2"/>
                  <c:y val="-4.63025100839036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594400710232562E-2"/>
                      <c:h val="3.1249560805587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3076691646647674E-2"/>
                  <c:y val="-4.6697664408853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3.4510535530253177E-3"/>
                  <c:y val="2.1667217123663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11-4250-BE20-9643E68F05FC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3-4B89-870B-DA57898F732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85"/>
              <c:layout>
                <c:manualLayout>
                  <c:x val="1.6905920053308831E-2"/>
                  <c:y val="-2.1648770958357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BF0-9B78-8CC2E8C4C7E1}"/>
                </c:ext>
              </c:extLst>
            </c:dLbl>
            <c:dLbl>
              <c:idx val="1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F0-4CC6-BE47-B19778A3A7FB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layout>
                <c:manualLayout>
                  <c:x val="-5.7364420494100017E-2"/>
                  <c:y val="-5.1880279116832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dLbl>
              <c:idx val="239"/>
              <c:layout>
                <c:manualLayout>
                  <c:x val="-4.4113911411318311E-2"/>
                  <c:y val="-1.2835895886329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F3-4E65-958E-B9BFB5E0CE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Juli!$S$3:$S$242</c:f>
              <c:numCache>
                <c:formatCode>General</c:formatCode>
                <c:ptCount val="240"/>
                <c:pt idx="0">
                  <c:v>0.92500000000000004</c:v>
                </c:pt>
                <c:pt idx="1">
                  <c:v>2.7750000000000004</c:v>
                </c:pt>
                <c:pt idx="2">
                  <c:v>4.5549999999999997</c:v>
                </c:pt>
                <c:pt idx="3">
                  <c:v>6.5149999999999997</c:v>
                </c:pt>
                <c:pt idx="4">
                  <c:v>12.574999999999999</c:v>
                </c:pt>
                <c:pt idx="5">
                  <c:v>14.254999999999999</c:v>
                </c:pt>
                <c:pt idx="6">
                  <c:v>12.254999999999999</c:v>
                </c:pt>
                <c:pt idx="7">
                  <c:v>12.254999999999999</c:v>
                </c:pt>
                <c:pt idx="8">
                  <c:v>15.464999999999998</c:v>
                </c:pt>
                <c:pt idx="9">
                  <c:v>13.464999999999998</c:v>
                </c:pt>
                <c:pt idx="10">
                  <c:v>15.544999999999998</c:v>
                </c:pt>
                <c:pt idx="11">
                  <c:v>14.544999999999998</c:v>
                </c:pt>
                <c:pt idx="12">
                  <c:v>16.664999999999999</c:v>
                </c:pt>
                <c:pt idx="13">
                  <c:v>17.724999999999998</c:v>
                </c:pt>
                <c:pt idx="14">
                  <c:v>16.724999999999998</c:v>
                </c:pt>
                <c:pt idx="15">
                  <c:v>15.724999999999998</c:v>
                </c:pt>
                <c:pt idx="16">
                  <c:v>12.724999999999998</c:v>
                </c:pt>
                <c:pt idx="17">
                  <c:v>10.724999999999998</c:v>
                </c:pt>
                <c:pt idx="18">
                  <c:v>13.724999999999998</c:v>
                </c:pt>
                <c:pt idx="19">
                  <c:v>14.644999999999998</c:v>
                </c:pt>
                <c:pt idx="20">
                  <c:v>16.544999999999998</c:v>
                </c:pt>
                <c:pt idx="21">
                  <c:v>19.064999999999998</c:v>
                </c:pt>
                <c:pt idx="22">
                  <c:v>20.564999999999998</c:v>
                </c:pt>
                <c:pt idx="23">
                  <c:v>17.564999999999998</c:v>
                </c:pt>
                <c:pt idx="24">
                  <c:v>17.564999999999998</c:v>
                </c:pt>
                <c:pt idx="25">
                  <c:v>19.904999999999998</c:v>
                </c:pt>
                <c:pt idx="26">
                  <c:v>18.404999999999998</c:v>
                </c:pt>
                <c:pt idx="27">
                  <c:v>20.184999999999999</c:v>
                </c:pt>
                <c:pt idx="28">
                  <c:v>21.154999999999998</c:v>
                </c:pt>
                <c:pt idx="29">
                  <c:v>21.154999999999998</c:v>
                </c:pt>
                <c:pt idx="30">
                  <c:v>21.154999999999998</c:v>
                </c:pt>
                <c:pt idx="31">
                  <c:v>19.154999999999998</c:v>
                </c:pt>
                <c:pt idx="32">
                  <c:v>19.154999999999998</c:v>
                </c:pt>
                <c:pt idx="33">
                  <c:v>19.154999999999998</c:v>
                </c:pt>
                <c:pt idx="34">
                  <c:v>17.154999999999998</c:v>
                </c:pt>
                <c:pt idx="35">
                  <c:v>21.954999999999998</c:v>
                </c:pt>
                <c:pt idx="36">
                  <c:v>21.954999999999998</c:v>
                </c:pt>
                <c:pt idx="37">
                  <c:v>25.524999999999999</c:v>
                </c:pt>
                <c:pt idx="38">
                  <c:v>23.524999999999999</c:v>
                </c:pt>
                <c:pt idx="39">
                  <c:v>21.524999999999999</c:v>
                </c:pt>
                <c:pt idx="40">
                  <c:v>18.524999999999999</c:v>
                </c:pt>
                <c:pt idx="41">
                  <c:v>16.524999999999999</c:v>
                </c:pt>
                <c:pt idx="42">
                  <c:v>18.204999999999998</c:v>
                </c:pt>
                <c:pt idx="43">
                  <c:v>19.984999999999999</c:v>
                </c:pt>
                <c:pt idx="44">
                  <c:v>21.984999999999999</c:v>
                </c:pt>
                <c:pt idx="45">
                  <c:v>20.984999999999999</c:v>
                </c:pt>
                <c:pt idx="46">
                  <c:v>18.984999999999999</c:v>
                </c:pt>
                <c:pt idx="47">
                  <c:v>21.625</c:v>
                </c:pt>
                <c:pt idx="48">
                  <c:v>19.625</c:v>
                </c:pt>
                <c:pt idx="49">
                  <c:v>19.625</c:v>
                </c:pt>
                <c:pt idx="50">
                  <c:v>18.625</c:v>
                </c:pt>
                <c:pt idx="51">
                  <c:v>16.625</c:v>
                </c:pt>
                <c:pt idx="52">
                  <c:v>17.615000000000002</c:v>
                </c:pt>
                <c:pt idx="53">
                  <c:v>19.495000000000001</c:v>
                </c:pt>
                <c:pt idx="54">
                  <c:v>23.094999999999999</c:v>
                </c:pt>
                <c:pt idx="55">
                  <c:v>25.895</c:v>
                </c:pt>
                <c:pt idx="56">
                  <c:v>30.395</c:v>
                </c:pt>
                <c:pt idx="57">
                  <c:v>28.895</c:v>
                </c:pt>
                <c:pt idx="58">
                  <c:v>29.794999999999998</c:v>
                </c:pt>
                <c:pt idx="59">
                  <c:v>27.794999999999998</c:v>
                </c:pt>
                <c:pt idx="60">
                  <c:v>26.294999999999998</c:v>
                </c:pt>
                <c:pt idx="61">
                  <c:v>24.794999999999998</c:v>
                </c:pt>
                <c:pt idx="62">
                  <c:v>29.234999999999999</c:v>
                </c:pt>
                <c:pt idx="63">
                  <c:v>31.494999999999997</c:v>
                </c:pt>
                <c:pt idx="64">
                  <c:v>29.494999999999997</c:v>
                </c:pt>
                <c:pt idx="65">
                  <c:v>32.405000000000001</c:v>
                </c:pt>
                <c:pt idx="66">
                  <c:v>30.405000000000001</c:v>
                </c:pt>
                <c:pt idx="67">
                  <c:v>34.905000000000001</c:v>
                </c:pt>
                <c:pt idx="68">
                  <c:v>34.905000000000001</c:v>
                </c:pt>
                <c:pt idx="69">
                  <c:v>32.905000000000001</c:v>
                </c:pt>
                <c:pt idx="70">
                  <c:v>31.905000000000001</c:v>
                </c:pt>
                <c:pt idx="71">
                  <c:v>28.905000000000001</c:v>
                </c:pt>
                <c:pt idx="72">
                  <c:v>26.905000000000001</c:v>
                </c:pt>
                <c:pt idx="73">
                  <c:v>26.905000000000001</c:v>
                </c:pt>
                <c:pt idx="74">
                  <c:v>26.905000000000001</c:v>
                </c:pt>
                <c:pt idx="75">
                  <c:v>24.905000000000001</c:v>
                </c:pt>
                <c:pt idx="76">
                  <c:v>21.905000000000001</c:v>
                </c:pt>
                <c:pt idx="77">
                  <c:v>25.055</c:v>
                </c:pt>
                <c:pt idx="78">
                  <c:v>23.555</c:v>
                </c:pt>
                <c:pt idx="79">
                  <c:v>20.555</c:v>
                </c:pt>
                <c:pt idx="80">
                  <c:v>16.555</c:v>
                </c:pt>
                <c:pt idx="81">
                  <c:v>18.795000000000002</c:v>
                </c:pt>
                <c:pt idx="82">
                  <c:v>16.795000000000002</c:v>
                </c:pt>
                <c:pt idx="83">
                  <c:v>16.795000000000002</c:v>
                </c:pt>
                <c:pt idx="84">
                  <c:v>19.885000000000002</c:v>
                </c:pt>
                <c:pt idx="85">
                  <c:v>21.735000000000003</c:v>
                </c:pt>
                <c:pt idx="86">
                  <c:v>18.735000000000003</c:v>
                </c:pt>
                <c:pt idx="87">
                  <c:v>18.735000000000003</c:v>
                </c:pt>
                <c:pt idx="88">
                  <c:v>20.575000000000003</c:v>
                </c:pt>
                <c:pt idx="89">
                  <c:v>16.575000000000003</c:v>
                </c:pt>
                <c:pt idx="90">
                  <c:v>14.575000000000003</c:v>
                </c:pt>
                <c:pt idx="91">
                  <c:v>12.575000000000003</c:v>
                </c:pt>
                <c:pt idx="92">
                  <c:v>10.575000000000003</c:v>
                </c:pt>
                <c:pt idx="93">
                  <c:v>9.0750000000000028</c:v>
                </c:pt>
                <c:pt idx="94">
                  <c:v>7.0750000000000028</c:v>
                </c:pt>
                <c:pt idx="95">
                  <c:v>5.5750000000000028</c:v>
                </c:pt>
                <c:pt idx="96">
                  <c:v>9.3750000000000036</c:v>
                </c:pt>
                <c:pt idx="97">
                  <c:v>8.3750000000000036</c:v>
                </c:pt>
                <c:pt idx="98">
                  <c:v>11.375000000000004</c:v>
                </c:pt>
                <c:pt idx="99">
                  <c:v>13.235000000000003</c:v>
                </c:pt>
                <c:pt idx="100">
                  <c:v>11.235000000000003</c:v>
                </c:pt>
                <c:pt idx="101">
                  <c:v>9.235000000000003</c:v>
                </c:pt>
                <c:pt idx="102">
                  <c:v>11.735000000000003</c:v>
                </c:pt>
                <c:pt idx="103">
                  <c:v>16.235000000000003</c:v>
                </c:pt>
                <c:pt idx="104">
                  <c:v>22.235000000000003</c:v>
                </c:pt>
                <c:pt idx="105">
                  <c:v>21.235000000000003</c:v>
                </c:pt>
                <c:pt idx="106">
                  <c:v>24.035000000000004</c:v>
                </c:pt>
                <c:pt idx="107">
                  <c:v>27.035000000000004</c:v>
                </c:pt>
                <c:pt idx="108">
                  <c:v>25.535000000000004</c:v>
                </c:pt>
                <c:pt idx="109">
                  <c:v>28.815000000000005</c:v>
                </c:pt>
                <c:pt idx="110">
                  <c:v>31.065000000000005</c:v>
                </c:pt>
                <c:pt idx="111">
                  <c:v>33.405000000000001</c:v>
                </c:pt>
                <c:pt idx="112">
                  <c:v>32.405000000000001</c:v>
                </c:pt>
                <c:pt idx="113">
                  <c:v>35.18</c:v>
                </c:pt>
                <c:pt idx="114">
                  <c:v>33.18</c:v>
                </c:pt>
                <c:pt idx="115">
                  <c:v>31.18</c:v>
                </c:pt>
                <c:pt idx="116">
                  <c:v>29.18</c:v>
                </c:pt>
                <c:pt idx="117">
                  <c:v>27.68</c:v>
                </c:pt>
                <c:pt idx="118">
                  <c:v>27.68</c:v>
                </c:pt>
                <c:pt idx="119">
                  <c:v>29.48</c:v>
                </c:pt>
                <c:pt idx="120">
                  <c:v>31.48</c:v>
                </c:pt>
                <c:pt idx="121">
                  <c:v>33.480000000000004</c:v>
                </c:pt>
                <c:pt idx="122">
                  <c:v>31.480000000000004</c:v>
                </c:pt>
                <c:pt idx="123">
                  <c:v>33.200000000000003</c:v>
                </c:pt>
                <c:pt idx="124">
                  <c:v>36.56</c:v>
                </c:pt>
                <c:pt idx="125">
                  <c:v>40.31</c:v>
                </c:pt>
                <c:pt idx="126">
                  <c:v>42.190000000000005</c:v>
                </c:pt>
                <c:pt idx="127">
                  <c:v>37.190000000000005</c:v>
                </c:pt>
                <c:pt idx="128">
                  <c:v>37.190000000000005</c:v>
                </c:pt>
                <c:pt idx="129">
                  <c:v>39.190000000000005</c:v>
                </c:pt>
                <c:pt idx="130">
                  <c:v>35.190000000000005</c:v>
                </c:pt>
                <c:pt idx="131">
                  <c:v>32.190000000000005</c:v>
                </c:pt>
                <c:pt idx="132">
                  <c:v>34.800000000000004</c:v>
                </c:pt>
                <c:pt idx="133">
                  <c:v>32.800000000000004</c:v>
                </c:pt>
                <c:pt idx="134">
                  <c:v>34.840000000000003</c:v>
                </c:pt>
                <c:pt idx="135">
                  <c:v>35.680000000000007</c:v>
                </c:pt>
                <c:pt idx="136">
                  <c:v>37.740000000000009</c:v>
                </c:pt>
                <c:pt idx="137">
                  <c:v>36.740000000000009</c:v>
                </c:pt>
                <c:pt idx="138">
                  <c:v>40.740000000000009</c:v>
                </c:pt>
                <c:pt idx="139">
                  <c:v>38.740000000000009</c:v>
                </c:pt>
                <c:pt idx="140">
                  <c:v>42.540000000000006</c:v>
                </c:pt>
                <c:pt idx="141">
                  <c:v>43.935000000000009</c:v>
                </c:pt>
                <c:pt idx="142">
                  <c:v>41.935000000000009</c:v>
                </c:pt>
                <c:pt idx="143">
                  <c:v>41.935000000000009</c:v>
                </c:pt>
                <c:pt idx="144">
                  <c:v>44.545000000000009</c:v>
                </c:pt>
                <c:pt idx="145">
                  <c:v>48.425000000000011</c:v>
                </c:pt>
                <c:pt idx="146">
                  <c:v>46.425000000000011</c:v>
                </c:pt>
                <c:pt idx="147">
                  <c:v>50.305000000000014</c:v>
                </c:pt>
                <c:pt idx="148">
                  <c:v>53.305000000000014</c:v>
                </c:pt>
                <c:pt idx="149">
                  <c:v>56.245000000000012</c:v>
                </c:pt>
                <c:pt idx="150">
                  <c:v>59.685000000000009</c:v>
                </c:pt>
                <c:pt idx="151">
                  <c:v>59.685000000000009</c:v>
                </c:pt>
                <c:pt idx="152">
                  <c:v>62.475000000000009</c:v>
                </c:pt>
                <c:pt idx="153">
                  <c:v>60.475000000000009</c:v>
                </c:pt>
                <c:pt idx="154">
                  <c:v>62.39500000000001</c:v>
                </c:pt>
                <c:pt idx="155">
                  <c:v>60.39500000000001</c:v>
                </c:pt>
                <c:pt idx="156">
                  <c:v>62.355000000000011</c:v>
                </c:pt>
                <c:pt idx="157">
                  <c:v>60.355000000000011</c:v>
                </c:pt>
                <c:pt idx="158">
                  <c:v>57.355000000000011</c:v>
                </c:pt>
                <c:pt idx="159">
                  <c:v>54.355000000000011</c:v>
                </c:pt>
                <c:pt idx="160">
                  <c:v>55.82500000000001</c:v>
                </c:pt>
                <c:pt idx="161">
                  <c:v>51.82500000000001</c:v>
                </c:pt>
                <c:pt idx="162">
                  <c:v>49.82500000000001</c:v>
                </c:pt>
                <c:pt idx="163">
                  <c:v>47.82500000000001</c:v>
                </c:pt>
                <c:pt idx="164">
                  <c:v>46.82500000000001</c:v>
                </c:pt>
                <c:pt idx="165">
                  <c:v>46.82500000000001</c:v>
                </c:pt>
                <c:pt idx="166">
                  <c:v>46.82500000000001</c:v>
                </c:pt>
                <c:pt idx="167">
                  <c:v>46.82500000000001</c:v>
                </c:pt>
                <c:pt idx="168">
                  <c:v>44.82500000000001</c:v>
                </c:pt>
                <c:pt idx="169">
                  <c:v>43.32500000000001</c:v>
                </c:pt>
                <c:pt idx="170">
                  <c:v>40.32500000000001</c:v>
                </c:pt>
                <c:pt idx="171">
                  <c:v>43.385000000000012</c:v>
                </c:pt>
                <c:pt idx="172">
                  <c:v>47.885000000000012</c:v>
                </c:pt>
                <c:pt idx="173">
                  <c:v>45.885000000000012</c:v>
                </c:pt>
                <c:pt idx="174">
                  <c:v>49.64500000000001</c:v>
                </c:pt>
                <c:pt idx="175">
                  <c:v>47.64500000000001</c:v>
                </c:pt>
                <c:pt idx="176">
                  <c:v>44.64500000000001</c:v>
                </c:pt>
                <c:pt idx="177">
                  <c:v>42.64500000000001</c:v>
                </c:pt>
                <c:pt idx="178">
                  <c:v>44.14500000000001</c:v>
                </c:pt>
                <c:pt idx="179">
                  <c:v>44.14500000000001</c:v>
                </c:pt>
                <c:pt idx="180">
                  <c:v>45.885000000000012</c:v>
                </c:pt>
                <c:pt idx="181">
                  <c:v>44.885000000000012</c:v>
                </c:pt>
                <c:pt idx="182">
                  <c:v>40.885000000000012</c:v>
                </c:pt>
                <c:pt idx="183">
                  <c:v>42.845000000000013</c:v>
                </c:pt>
                <c:pt idx="184">
                  <c:v>44.665000000000013</c:v>
                </c:pt>
                <c:pt idx="185">
                  <c:v>46.705000000000013</c:v>
                </c:pt>
                <c:pt idx="186">
                  <c:v>48.605000000000011</c:v>
                </c:pt>
                <c:pt idx="187">
                  <c:v>46.605000000000011</c:v>
                </c:pt>
                <c:pt idx="188">
                  <c:v>48.425000000000011</c:v>
                </c:pt>
                <c:pt idx="189">
                  <c:v>46.425000000000011</c:v>
                </c:pt>
                <c:pt idx="190">
                  <c:v>49.665000000000013</c:v>
                </c:pt>
                <c:pt idx="191">
                  <c:v>49.665000000000013</c:v>
                </c:pt>
                <c:pt idx="192">
                  <c:v>47.665000000000013</c:v>
                </c:pt>
                <c:pt idx="193">
                  <c:v>47.165000000000013</c:v>
                </c:pt>
                <c:pt idx="194">
                  <c:v>45.165000000000013</c:v>
                </c:pt>
                <c:pt idx="195">
                  <c:v>45.165000000000013</c:v>
                </c:pt>
                <c:pt idx="196">
                  <c:v>42.165000000000013</c:v>
                </c:pt>
                <c:pt idx="197">
                  <c:v>39.165000000000013</c:v>
                </c:pt>
                <c:pt idx="198">
                  <c:v>37.165000000000013</c:v>
                </c:pt>
                <c:pt idx="199">
                  <c:v>33.165000000000013</c:v>
                </c:pt>
                <c:pt idx="200">
                  <c:v>30.165000000000013</c:v>
                </c:pt>
                <c:pt idx="201">
                  <c:v>28.165000000000013</c:v>
                </c:pt>
                <c:pt idx="202">
                  <c:v>26.665000000000013</c:v>
                </c:pt>
                <c:pt idx="203">
                  <c:v>29.665000000000013</c:v>
                </c:pt>
                <c:pt idx="204">
                  <c:v>32.575000000000017</c:v>
                </c:pt>
                <c:pt idx="205">
                  <c:v>34.555000000000014</c:v>
                </c:pt>
                <c:pt idx="206">
                  <c:v>33.555000000000014</c:v>
                </c:pt>
                <c:pt idx="207">
                  <c:v>34.815000000000012</c:v>
                </c:pt>
                <c:pt idx="208">
                  <c:v>32.815000000000012</c:v>
                </c:pt>
                <c:pt idx="209">
                  <c:v>30.815000000000012</c:v>
                </c:pt>
                <c:pt idx="210">
                  <c:v>29.315000000000012</c:v>
                </c:pt>
                <c:pt idx="211">
                  <c:v>27.315000000000012</c:v>
                </c:pt>
                <c:pt idx="212">
                  <c:v>24.315000000000012</c:v>
                </c:pt>
                <c:pt idx="213">
                  <c:v>27.225000000000012</c:v>
                </c:pt>
                <c:pt idx="214">
                  <c:v>25.725000000000012</c:v>
                </c:pt>
                <c:pt idx="215">
                  <c:v>22.725000000000012</c:v>
                </c:pt>
                <c:pt idx="216">
                  <c:v>21.225000000000012</c:v>
                </c:pt>
                <c:pt idx="217">
                  <c:v>20.225000000000012</c:v>
                </c:pt>
                <c:pt idx="218">
                  <c:v>24.225000000000012</c:v>
                </c:pt>
                <c:pt idx="219">
                  <c:v>27.135000000000012</c:v>
                </c:pt>
                <c:pt idx="220">
                  <c:v>25.635000000000012</c:v>
                </c:pt>
                <c:pt idx="221">
                  <c:v>27.655000000000012</c:v>
                </c:pt>
                <c:pt idx="222">
                  <c:v>24.655000000000012</c:v>
                </c:pt>
                <c:pt idx="223">
                  <c:v>27.50500000000001</c:v>
                </c:pt>
                <c:pt idx="224">
                  <c:v>29.215000000000011</c:v>
                </c:pt>
                <c:pt idx="225">
                  <c:v>26.215000000000011</c:v>
                </c:pt>
                <c:pt idx="226">
                  <c:v>24.715000000000011</c:v>
                </c:pt>
                <c:pt idx="227">
                  <c:v>28.07500000000001</c:v>
                </c:pt>
                <c:pt idx="228">
                  <c:v>27.32500000000001</c:v>
                </c:pt>
                <c:pt idx="229">
                  <c:v>29.32500000000001</c:v>
                </c:pt>
                <c:pt idx="230">
                  <c:v>27.82500000000001</c:v>
                </c:pt>
                <c:pt idx="231">
                  <c:v>27.82500000000001</c:v>
                </c:pt>
                <c:pt idx="232">
                  <c:v>26.32500000000001</c:v>
                </c:pt>
                <c:pt idx="233">
                  <c:v>29.265000000000008</c:v>
                </c:pt>
                <c:pt idx="234">
                  <c:v>25.265000000000008</c:v>
                </c:pt>
                <c:pt idx="235">
                  <c:v>23.765000000000008</c:v>
                </c:pt>
                <c:pt idx="236">
                  <c:v>21.765000000000008</c:v>
                </c:pt>
                <c:pt idx="237">
                  <c:v>19.765000000000008</c:v>
                </c:pt>
                <c:pt idx="238">
                  <c:v>16.765000000000008</c:v>
                </c:pt>
                <c:pt idx="239">
                  <c:v>14.765000000000008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24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35"/>
      </c:valAx>
      <c:valAx>
        <c:axId val="419923704"/>
        <c:scaling>
          <c:orientation val="minMax"/>
          <c:max val="70"/>
          <c:min val="-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97998</xdr:colOff>
      <xdr:row>242</xdr:row>
      <xdr:rowOff>113458</xdr:rowOff>
    </xdr:from>
    <xdr:to>
      <xdr:col>10</xdr:col>
      <xdr:colOff>647700</xdr:colOff>
      <xdr:row>266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242"/>
  <sheetViews>
    <sheetView tabSelected="1" topLeftCell="A231" zoomScaleNormal="100" workbookViewId="0">
      <selection activeCell="Q277" sqref="Q277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7.28515625" style="1" customWidth="1"/>
    <col min="6" max="6" width="25.42578125" style="1" customWidth="1"/>
    <col min="7" max="7" width="26.5703125" style="1" customWidth="1"/>
    <col min="8" max="8" width="9.28515625" style="1" customWidth="1"/>
    <col min="9" max="9" width="10.140625" style="1" customWidth="1"/>
    <col min="10" max="10" width="10.5703125" style="1" customWidth="1"/>
    <col min="11" max="11" width="11.28515625" style="1" customWidth="1"/>
    <col min="12" max="12" width="31.5703125" style="1" customWidth="1"/>
    <col min="13" max="13" width="6.140625" style="2" customWidth="1"/>
    <col min="14" max="246" width="9.140625" style="2" customWidth="1"/>
  </cols>
  <sheetData>
    <row r="1" spans="1:246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/>
      <c r="H1" s="14" t="s">
        <v>17</v>
      </c>
      <c r="I1" s="14" t="s">
        <v>5</v>
      </c>
      <c r="J1" s="14"/>
      <c r="K1" s="15" t="s">
        <v>6</v>
      </c>
      <c r="L1" s="15"/>
      <c r="M1" s="15" t="s">
        <v>13</v>
      </c>
      <c r="N1" s="14" t="s">
        <v>7</v>
      </c>
      <c r="O1" s="14" t="s">
        <v>16</v>
      </c>
      <c r="P1" s="14" t="s">
        <v>8</v>
      </c>
      <c r="Q1" s="14" t="s">
        <v>9</v>
      </c>
      <c r="R1" s="14" t="s">
        <v>18</v>
      </c>
      <c r="S1" s="16" t="s">
        <v>19</v>
      </c>
      <c r="T1" s="17" t="s">
        <v>10</v>
      </c>
      <c r="U1" s="18" t="s">
        <v>11</v>
      </c>
      <c r="V1" s="19" t="s">
        <v>12</v>
      </c>
      <c r="W1" s="20" t="s">
        <v>14</v>
      </c>
      <c r="X1" s="21" t="s">
        <v>15</v>
      </c>
    </row>
    <row r="2" spans="1:246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5"/>
      <c r="L2" s="15"/>
      <c r="M2" s="15"/>
      <c r="N2" s="14"/>
      <c r="O2" s="14"/>
      <c r="P2" s="14"/>
      <c r="Q2" s="14"/>
      <c r="R2" s="14"/>
      <c r="S2" s="16">
        <v>0</v>
      </c>
      <c r="T2" s="17"/>
      <c r="U2" s="18"/>
      <c r="V2" s="19"/>
      <c r="W2" s="24"/>
      <c r="X2" s="24"/>
    </row>
    <row r="3" spans="1:246" ht="17.25" customHeight="1" x14ac:dyDescent="0.2">
      <c r="A3" s="3">
        <v>1</v>
      </c>
      <c r="B3" s="4">
        <v>45107</v>
      </c>
      <c r="C3" s="3" t="s">
        <v>343</v>
      </c>
      <c r="D3" s="3" t="s">
        <v>28</v>
      </c>
      <c r="E3" s="3">
        <v>1</v>
      </c>
      <c r="F3" s="3" t="s">
        <v>71</v>
      </c>
      <c r="G3" s="3" t="s">
        <v>97</v>
      </c>
      <c r="H3" s="3" t="s">
        <v>20</v>
      </c>
      <c r="I3" s="3" t="s">
        <v>23</v>
      </c>
      <c r="J3" s="3" t="s">
        <v>21</v>
      </c>
      <c r="K3" s="13" t="s">
        <v>30</v>
      </c>
      <c r="L3" s="23"/>
      <c r="M3" s="6" t="s">
        <v>22</v>
      </c>
      <c r="N3" s="7">
        <v>1.925</v>
      </c>
      <c r="O3" s="7">
        <v>1</v>
      </c>
      <c r="P3" s="8" t="s">
        <v>26</v>
      </c>
      <c r="Q3" s="7">
        <f>O3</f>
        <v>1</v>
      </c>
      <c r="R3" s="25">
        <f t="shared" ref="R3:R66" si="0">IF(AND(M3="1",P3="ja"),(O3*N3*0.95)-O3,IF(AND(M3="1",P3="nein"),O3*N3-O3,-O3))</f>
        <v>0.92500000000000004</v>
      </c>
      <c r="S3" s="9">
        <f>R3</f>
        <v>0.92500000000000004</v>
      </c>
      <c r="T3" s="10">
        <f t="shared" ref="T3:T66" si="1">Q3+S3</f>
        <v>1.925</v>
      </c>
      <c r="U3" s="11">
        <f t="shared" ref="U3:U66" si="2">W3/X3</f>
        <v>1</v>
      </c>
      <c r="V3" s="12">
        <f t="shared" ref="V3:V66" si="3">((T3-Q3)/Q3)*100%</f>
        <v>0.92500000000000004</v>
      </c>
      <c r="W3">
        <v>1</v>
      </c>
      <c r="X3">
        <v>1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ht="17.25" customHeight="1" x14ac:dyDescent="0.2">
      <c r="A4" s="3">
        <v>2</v>
      </c>
      <c r="B4" s="4">
        <v>45107</v>
      </c>
      <c r="C4" s="3" t="s">
        <v>344</v>
      </c>
      <c r="D4" s="3" t="s">
        <v>28</v>
      </c>
      <c r="E4" s="3">
        <v>1</v>
      </c>
      <c r="F4" s="3" t="s">
        <v>345</v>
      </c>
      <c r="G4" s="3" t="s">
        <v>98</v>
      </c>
      <c r="H4" s="3" t="s">
        <v>20</v>
      </c>
      <c r="I4" s="3" t="s">
        <v>23</v>
      </c>
      <c r="J4" s="3" t="s">
        <v>24</v>
      </c>
      <c r="K4" s="13" t="s">
        <v>35</v>
      </c>
      <c r="L4" s="23"/>
      <c r="M4" s="6" t="s">
        <v>22</v>
      </c>
      <c r="N4" s="7">
        <v>1.925</v>
      </c>
      <c r="O4" s="7">
        <v>2</v>
      </c>
      <c r="P4" s="8" t="s">
        <v>26</v>
      </c>
      <c r="Q4" s="7">
        <f t="shared" ref="Q4:Q67" si="4">Q3+O4</f>
        <v>3</v>
      </c>
      <c r="R4" s="25">
        <f t="shared" si="0"/>
        <v>1.85</v>
      </c>
      <c r="S4" s="9">
        <f t="shared" ref="S4:S67" si="5">S3+R4</f>
        <v>2.7750000000000004</v>
      </c>
      <c r="T4" s="10">
        <f t="shared" si="1"/>
        <v>5.7750000000000004</v>
      </c>
      <c r="U4" s="11">
        <f t="shared" si="2"/>
        <v>1</v>
      </c>
      <c r="V4" s="12">
        <f t="shared" si="3"/>
        <v>0.92500000000000016</v>
      </c>
      <c r="W4">
        <f>COUNTIF($M$2:M4,1)</f>
        <v>2</v>
      </c>
      <c r="X4">
        <v>2</v>
      </c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ht="17.25" customHeight="1" x14ac:dyDescent="0.2">
      <c r="A5" s="3">
        <v>3</v>
      </c>
      <c r="B5" s="4">
        <v>45107</v>
      </c>
      <c r="C5" s="3" t="s">
        <v>344</v>
      </c>
      <c r="D5" s="3" t="s">
        <v>28</v>
      </c>
      <c r="E5" s="3">
        <v>1</v>
      </c>
      <c r="F5" s="3" t="s">
        <v>44</v>
      </c>
      <c r="G5" s="3" t="s">
        <v>98</v>
      </c>
      <c r="H5" s="3" t="s">
        <v>20</v>
      </c>
      <c r="I5" s="3" t="s">
        <v>23</v>
      </c>
      <c r="J5" s="3" t="s">
        <v>24</v>
      </c>
      <c r="K5" s="13" t="s">
        <v>30</v>
      </c>
      <c r="L5" s="23"/>
      <c r="M5" s="6" t="s">
        <v>22</v>
      </c>
      <c r="N5" s="7">
        <v>1.89</v>
      </c>
      <c r="O5" s="7">
        <v>2</v>
      </c>
      <c r="P5" s="8" t="s">
        <v>26</v>
      </c>
      <c r="Q5" s="7">
        <f t="shared" si="4"/>
        <v>5</v>
      </c>
      <c r="R5" s="25">
        <f t="shared" si="0"/>
        <v>1.7799999999999998</v>
      </c>
      <c r="S5" s="9">
        <f t="shared" si="5"/>
        <v>4.5549999999999997</v>
      </c>
      <c r="T5" s="10">
        <f t="shared" si="1"/>
        <v>9.5549999999999997</v>
      </c>
      <c r="U5" s="11">
        <f t="shared" si="2"/>
        <v>1</v>
      </c>
      <c r="V5" s="12">
        <f t="shared" si="3"/>
        <v>0.91099999999999992</v>
      </c>
      <c r="W5">
        <f>COUNTIF($M$2:M5,1)</f>
        <v>3</v>
      </c>
      <c r="X5">
        <v>3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ht="17.25" customHeight="1" x14ac:dyDescent="0.2">
      <c r="A6" s="3">
        <v>4</v>
      </c>
      <c r="B6" s="4">
        <v>45107</v>
      </c>
      <c r="C6" s="3" t="s">
        <v>346</v>
      </c>
      <c r="D6" s="3" t="s">
        <v>28</v>
      </c>
      <c r="E6" s="3">
        <v>1</v>
      </c>
      <c r="F6" s="3" t="s">
        <v>71</v>
      </c>
      <c r="G6" s="3" t="s">
        <v>97</v>
      </c>
      <c r="H6" s="3" t="s">
        <v>20</v>
      </c>
      <c r="I6" s="3" t="s">
        <v>23</v>
      </c>
      <c r="J6" s="3" t="s">
        <v>24</v>
      </c>
      <c r="K6" s="13" t="s">
        <v>30</v>
      </c>
      <c r="L6" s="23"/>
      <c r="M6" s="6" t="s">
        <v>22</v>
      </c>
      <c r="N6" s="7">
        <v>1.49</v>
      </c>
      <c r="O6" s="7">
        <v>4</v>
      </c>
      <c r="P6" s="8" t="s">
        <v>26</v>
      </c>
      <c r="Q6" s="7">
        <f t="shared" si="4"/>
        <v>9</v>
      </c>
      <c r="R6" s="25">
        <f t="shared" si="0"/>
        <v>1.96</v>
      </c>
      <c r="S6" s="9">
        <f t="shared" si="5"/>
        <v>6.5149999999999997</v>
      </c>
      <c r="T6" s="10">
        <f t="shared" si="1"/>
        <v>15.515000000000001</v>
      </c>
      <c r="U6" s="11">
        <f t="shared" si="2"/>
        <v>1</v>
      </c>
      <c r="V6" s="12">
        <f t="shared" si="3"/>
        <v>0.72388888888888892</v>
      </c>
      <c r="W6">
        <f>COUNTIF($M$2:M6,1)</f>
        <v>4</v>
      </c>
      <c r="X6">
        <v>4</v>
      </c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ht="17.25" customHeight="1" x14ac:dyDescent="0.2">
      <c r="A7" s="3">
        <v>5</v>
      </c>
      <c r="B7" s="4">
        <v>45107</v>
      </c>
      <c r="C7" s="3" t="s">
        <v>347</v>
      </c>
      <c r="D7" s="3" t="s">
        <v>28</v>
      </c>
      <c r="E7" s="3">
        <v>1</v>
      </c>
      <c r="F7" s="3" t="s">
        <v>67</v>
      </c>
      <c r="G7" s="3" t="s">
        <v>97</v>
      </c>
      <c r="H7" s="3" t="s">
        <v>20</v>
      </c>
      <c r="I7" s="3" t="s">
        <v>23</v>
      </c>
      <c r="J7" s="3" t="s">
        <v>24</v>
      </c>
      <c r="K7" s="13" t="s">
        <v>30</v>
      </c>
      <c r="L7" s="23"/>
      <c r="M7" s="6" t="s">
        <v>22</v>
      </c>
      <c r="N7" s="7">
        <v>2.0099999999999998</v>
      </c>
      <c r="O7" s="7">
        <v>6</v>
      </c>
      <c r="P7" s="8" t="s">
        <v>26</v>
      </c>
      <c r="Q7" s="7">
        <f t="shared" si="4"/>
        <v>15</v>
      </c>
      <c r="R7" s="25">
        <f t="shared" si="0"/>
        <v>6.0599999999999987</v>
      </c>
      <c r="S7" s="9">
        <f t="shared" si="5"/>
        <v>12.574999999999999</v>
      </c>
      <c r="T7" s="10">
        <f t="shared" si="1"/>
        <v>27.574999999999999</v>
      </c>
      <c r="U7" s="11">
        <f t="shared" si="2"/>
        <v>1</v>
      </c>
      <c r="V7" s="12">
        <f t="shared" si="3"/>
        <v>0.83833333333333326</v>
      </c>
      <c r="W7">
        <f>COUNTIF($M$2:M7,1)</f>
        <v>5</v>
      </c>
      <c r="X7">
        <v>5</v>
      </c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ht="17.25" customHeight="1" x14ac:dyDescent="0.2">
      <c r="A8" s="3">
        <v>6</v>
      </c>
      <c r="B8" s="4">
        <v>45107</v>
      </c>
      <c r="C8" s="3" t="s">
        <v>348</v>
      </c>
      <c r="D8" s="3" t="s">
        <v>28</v>
      </c>
      <c r="E8" s="3">
        <v>1</v>
      </c>
      <c r="F8" s="3" t="s">
        <v>58</v>
      </c>
      <c r="G8" s="3" t="s">
        <v>97</v>
      </c>
      <c r="H8" s="3" t="s">
        <v>20</v>
      </c>
      <c r="I8" s="3" t="s">
        <v>23</v>
      </c>
      <c r="J8" s="3" t="s">
        <v>24</v>
      </c>
      <c r="K8" s="13" t="s">
        <v>309</v>
      </c>
      <c r="L8" s="23"/>
      <c r="M8" s="6" t="s">
        <v>22</v>
      </c>
      <c r="N8" s="7">
        <v>1.84</v>
      </c>
      <c r="O8" s="7">
        <v>2</v>
      </c>
      <c r="P8" s="8" t="s">
        <v>26</v>
      </c>
      <c r="Q8" s="7">
        <f t="shared" si="4"/>
        <v>17</v>
      </c>
      <c r="R8" s="25">
        <f t="shared" si="0"/>
        <v>1.6800000000000002</v>
      </c>
      <c r="S8" s="9">
        <f t="shared" si="5"/>
        <v>14.254999999999999</v>
      </c>
      <c r="T8" s="10">
        <f t="shared" si="1"/>
        <v>31.254999999999999</v>
      </c>
      <c r="U8" s="11">
        <f t="shared" si="2"/>
        <v>1</v>
      </c>
      <c r="V8" s="12">
        <f t="shared" si="3"/>
        <v>0.83852941176470586</v>
      </c>
      <c r="W8">
        <f>COUNTIF($M$2:M8,1)</f>
        <v>6</v>
      </c>
      <c r="X8">
        <v>6</v>
      </c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7.25" customHeight="1" x14ac:dyDescent="0.2">
      <c r="A9" s="3">
        <v>7</v>
      </c>
      <c r="B9" s="4">
        <v>45107</v>
      </c>
      <c r="C9" s="3" t="s">
        <v>349</v>
      </c>
      <c r="D9" s="3" t="s">
        <v>28</v>
      </c>
      <c r="E9" s="3">
        <v>1</v>
      </c>
      <c r="F9" s="3" t="s">
        <v>350</v>
      </c>
      <c r="G9" s="3" t="s">
        <v>102</v>
      </c>
      <c r="H9" s="3" t="s">
        <v>20</v>
      </c>
      <c r="I9" s="3" t="s">
        <v>23</v>
      </c>
      <c r="J9" s="3" t="s">
        <v>21</v>
      </c>
      <c r="K9" s="5" t="s">
        <v>35</v>
      </c>
      <c r="L9" s="23"/>
      <c r="M9" s="6" t="s">
        <v>25</v>
      </c>
      <c r="N9" s="7">
        <v>1.8</v>
      </c>
      <c r="O9" s="7">
        <v>2</v>
      </c>
      <c r="P9" s="8" t="s">
        <v>26</v>
      </c>
      <c r="Q9" s="7">
        <f t="shared" si="4"/>
        <v>19</v>
      </c>
      <c r="R9" s="26">
        <f t="shared" si="0"/>
        <v>-2</v>
      </c>
      <c r="S9" s="9">
        <f t="shared" si="5"/>
        <v>12.254999999999999</v>
      </c>
      <c r="T9" s="10">
        <f t="shared" si="1"/>
        <v>31.254999999999999</v>
      </c>
      <c r="U9" s="11">
        <f t="shared" si="2"/>
        <v>0.8571428571428571</v>
      </c>
      <c r="V9" s="12">
        <f t="shared" si="3"/>
        <v>0.64499999999999991</v>
      </c>
      <c r="W9">
        <f>COUNTIF($M$2:M9,1)</f>
        <v>6</v>
      </c>
      <c r="X9">
        <v>7</v>
      </c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7.25" customHeight="1" x14ac:dyDescent="0.2">
      <c r="A10" s="3">
        <v>8</v>
      </c>
      <c r="B10" s="4">
        <v>45107</v>
      </c>
      <c r="C10" s="3" t="s">
        <v>351</v>
      </c>
      <c r="D10" s="3" t="s">
        <v>28</v>
      </c>
      <c r="E10" s="3">
        <v>1</v>
      </c>
      <c r="F10" s="3" t="s">
        <v>69</v>
      </c>
      <c r="G10" s="3" t="s">
        <v>102</v>
      </c>
      <c r="H10" s="3" t="s">
        <v>20</v>
      </c>
      <c r="I10" s="3" t="s">
        <v>23</v>
      </c>
      <c r="J10" s="3" t="s">
        <v>21</v>
      </c>
      <c r="K10" s="30" t="s">
        <v>314</v>
      </c>
      <c r="L10" s="23"/>
      <c r="M10" s="6" t="s">
        <v>22</v>
      </c>
      <c r="N10" s="7">
        <v>1</v>
      </c>
      <c r="O10" s="7">
        <v>1.5</v>
      </c>
      <c r="P10" s="8" t="s">
        <v>26</v>
      </c>
      <c r="Q10" s="7">
        <f t="shared" si="4"/>
        <v>20.5</v>
      </c>
      <c r="R10" s="32">
        <f t="shared" si="0"/>
        <v>0</v>
      </c>
      <c r="S10" s="9">
        <f t="shared" si="5"/>
        <v>12.254999999999999</v>
      </c>
      <c r="T10" s="10">
        <f t="shared" si="1"/>
        <v>32.754999999999995</v>
      </c>
      <c r="U10" s="11">
        <f t="shared" si="2"/>
        <v>0.875</v>
      </c>
      <c r="V10" s="12">
        <f t="shared" si="3"/>
        <v>0.59780487804878024</v>
      </c>
      <c r="W10">
        <f>COUNTIF($M$2:M10,1)</f>
        <v>7</v>
      </c>
      <c r="X10">
        <v>8</v>
      </c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7.25" customHeight="1" x14ac:dyDescent="0.2">
      <c r="A11" s="3">
        <v>9</v>
      </c>
      <c r="B11" s="4">
        <v>45107</v>
      </c>
      <c r="C11" s="3" t="s">
        <v>347</v>
      </c>
      <c r="D11" s="3" t="s">
        <v>28</v>
      </c>
      <c r="E11" s="3">
        <v>1</v>
      </c>
      <c r="F11" s="3" t="s">
        <v>57</v>
      </c>
      <c r="G11" s="3" t="s">
        <v>97</v>
      </c>
      <c r="H11" s="3" t="s">
        <v>20</v>
      </c>
      <c r="I11" s="3" t="s">
        <v>23</v>
      </c>
      <c r="J11" s="3" t="s">
        <v>24</v>
      </c>
      <c r="K11" s="13" t="s">
        <v>30</v>
      </c>
      <c r="L11" s="23"/>
      <c r="M11" s="6" t="s">
        <v>22</v>
      </c>
      <c r="N11" s="7">
        <v>2.0699999999999998</v>
      </c>
      <c r="O11" s="7">
        <v>3</v>
      </c>
      <c r="P11" s="8" t="s">
        <v>26</v>
      </c>
      <c r="Q11" s="7">
        <f t="shared" si="4"/>
        <v>23.5</v>
      </c>
      <c r="R11" s="25">
        <f t="shared" si="0"/>
        <v>3.2099999999999991</v>
      </c>
      <c r="S11" s="9">
        <f t="shared" si="5"/>
        <v>15.464999999999998</v>
      </c>
      <c r="T11" s="10">
        <f t="shared" si="1"/>
        <v>38.964999999999996</v>
      </c>
      <c r="U11" s="11">
        <f t="shared" si="2"/>
        <v>0.88888888888888884</v>
      </c>
      <c r="V11" s="12">
        <f t="shared" si="3"/>
        <v>0.65808510638297857</v>
      </c>
      <c r="W11">
        <f>COUNTIF($M$2:M11,1)</f>
        <v>8</v>
      </c>
      <c r="X11">
        <v>9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7.25" customHeight="1" x14ac:dyDescent="0.2">
      <c r="A12" s="3">
        <v>10</v>
      </c>
      <c r="B12" s="4">
        <v>45107</v>
      </c>
      <c r="C12" s="3" t="s">
        <v>348</v>
      </c>
      <c r="D12" s="3" t="s">
        <v>28</v>
      </c>
      <c r="E12" s="3">
        <v>1</v>
      </c>
      <c r="F12" s="3" t="s">
        <v>341</v>
      </c>
      <c r="G12" s="3" t="s">
        <v>97</v>
      </c>
      <c r="H12" s="3" t="s">
        <v>20</v>
      </c>
      <c r="I12" s="3" t="s">
        <v>23</v>
      </c>
      <c r="J12" s="3" t="s">
        <v>24</v>
      </c>
      <c r="K12" s="5" t="s">
        <v>309</v>
      </c>
      <c r="L12" s="23"/>
      <c r="M12" s="6" t="s">
        <v>25</v>
      </c>
      <c r="N12" s="7">
        <v>2</v>
      </c>
      <c r="O12" s="7">
        <v>2</v>
      </c>
      <c r="P12" s="8" t="s">
        <v>26</v>
      </c>
      <c r="Q12" s="7">
        <f t="shared" si="4"/>
        <v>25.5</v>
      </c>
      <c r="R12" s="26">
        <f t="shared" si="0"/>
        <v>-2</v>
      </c>
      <c r="S12" s="27">
        <f t="shared" si="5"/>
        <v>13.464999999999998</v>
      </c>
      <c r="T12" s="28">
        <f t="shared" si="1"/>
        <v>38.964999999999996</v>
      </c>
      <c r="U12" s="29">
        <f t="shared" si="2"/>
        <v>0.8</v>
      </c>
      <c r="V12" s="12">
        <f t="shared" si="3"/>
        <v>0.52803921568627432</v>
      </c>
      <c r="W12">
        <f>COUNTIF($M$2:M12,1)</f>
        <v>8</v>
      </c>
      <c r="X12">
        <v>10</v>
      </c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8.75" customHeight="1" x14ac:dyDescent="0.2">
      <c r="A13" s="3">
        <v>11</v>
      </c>
      <c r="B13" s="4">
        <v>45108</v>
      </c>
      <c r="C13" s="3" t="s">
        <v>103</v>
      </c>
      <c r="D13" s="3" t="s">
        <v>28</v>
      </c>
      <c r="E13" s="3">
        <v>1</v>
      </c>
      <c r="F13" s="3" t="s">
        <v>104</v>
      </c>
      <c r="G13" s="3" t="s">
        <v>105</v>
      </c>
      <c r="H13" s="3" t="s">
        <v>20</v>
      </c>
      <c r="I13" s="3" t="s">
        <v>23</v>
      </c>
      <c r="J13" s="3" t="s">
        <v>21</v>
      </c>
      <c r="K13" s="13" t="s">
        <v>66</v>
      </c>
      <c r="L13" s="23"/>
      <c r="M13" s="6" t="s">
        <v>22</v>
      </c>
      <c r="N13" s="7">
        <v>2.04</v>
      </c>
      <c r="O13" s="7">
        <v>2</v>
      </c>
      <c r="P13" s="8" t="s">
        <v>26</v>
      </c>
      <c r="Q13" s="7">
        <f t="shared" si="4"/>
        <v>27.5</v>
      </c>
      <c r="R13" s="25">
        <f t="shared" si="0"/>
        <v>2.08</v>
      </c>
      <c r="S13" s="27">
        <f t="shared" si="5"/>
        <v>15.544999999999998</v>
      </c>
      <c r="T13" s="28">
        <f t="shared" si="1"/>
        <v>43.045000000000002</v>
      </c>
      <c r="U13" s="29">
        <f t="shared" si="2"/>
        <v>0.81818181818181823</v>
      </c>
      <c r="V13" s="12">
        <f t="shared" si="3"/>
        <v>0.56527272727272737</v>
      </c>
      <c r="W13">
        <f>COUNTIF($M$2:M13,1)</f>
        <v>9</v>
      </c>
      <c r="X13">
        <v>11</v>
      </c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8.75" customHeight="1" x14ac:dyDescent="0.2">
      <c r="A14" s="3">
        <v>12</v>
      </c>
      <c r="B14" s="4">
        <v>45108</v>
      </c>
      <c r="C14" s="3" t="s">
        <v>106</v>
      </c>
      <c r="D14" s="3" t="s">
        <v>28</v>
      </c>
      <c r="E14" s="3">
        <v>1</v>
      </c>
      <c r="F14" s="3" t="s">
        <v>107</v>
      </c>
      <c r="G14" s="3" t="s">
        <v>96</v>
      </c>
      <c r="H14" s="3" t="s">
        <v>20</v>
      </c>
      <c r="I14" s="3" t="s">
        <v>108</v>
      </c>
      <c r="J14" s="3" t="s">
        <v>21</v>
      </c>
      <c r="K14" s="5" t="s">
        <v>30</v>
      </c>
      <c r="L14" s="23"/>
      <c r="M14" s="6" t="s">
        <v>25</v>
      </c>
      <c r="N14" s="7">
        <v>3.15</v>
      </c>
      <c r="O14" s="7">
        <v>1</v>
      </c>
      <c r="P14" s="8" t="s">
        <v>26</v>
      </c>
      <c r="Q14" s="7">
        <f t="shared" si="4"/>
        <v>28.5</v>
      </c>
      <c r="R14" s="26">
        <f t="shared" si="0"/>
        <v>-1</v>
      </c>
      <c r="S14" s="27">
        <f t="shared" si="5"/>
        <v>14.544999999999998</v>
      </c>
      <c r="T14" s="28">
        <f t="shared" si="1"/>
        <v>43.045000000000002</v>
      </c>
      <c r="U14" s="29">
        <f t="shared" si="2"/>
        <v>0.75</v>
      </c>
      <c r="V14" s="12">
        <f t="shared" si="3"/>
        <v>0.51035087719298255</v>
      </c>
      <c r="W14">
        <f>COUNTIF($M$2:M14,1)</f>
        <v>9</v>
      </c>
      <c r="X14">
        <v>12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8.75" customHeight="1" x14ac:dyDescent="0.2">
      <c r="A15" s="3">
        <v>13</v>
      </c>
      <c r="B15" s="4">
        <v>45108</v>
      </c>
      <c r="C15" s="3" t="s">
        <v>109</v>
      </c>
      <c r="D15" s="3" t="s">
        <v>28</v>
      </c>
      <c r="E15" s="3">
        <v>1</v>
      </c>
      <c r="F15" s="3" t="s">
        <v>39</v>
      </c>
      <c r="G15" s="3" t="s">
        <v>97</v>
      </c>
      <c r="H15" s="3" t="s">
        <v>20</v>
      </c>
      <c r="I15" s="3" t="s">
        <v>23</v>
      </c>
      <c r="J15" s="3" t="s">
        <v>21</v>
      </c>
      <c r="K15" s="13" t="s">
        <v>38</v>
      </c>
      <c r="L15" s="23"/>
      <c r="M15" s="6" t="s">
        <v>22</v>
      </c>
      <c r="N15" s="7">
        <v>2.06</v>
      </c>
      <c r="O15" s="7">
        <v>2</v>
      </c>
      <c r="P15" s="8" t="s">
        <v>26</v>
      </c>
      <c r="Q15" s="7">
        <f t="shared" si="4"/>
        <v>30.5</v>
      </c>
      <c r="R15" s="25">
        <f t="shared" si="0"/>
        <v>2.12</v>
      </c>
      <c r="S15" s="27">
        <f t="shared" si="5"/>
        <v>16.664999999999999</v>
      </c>
      <c r="T15" s="28">
        <f t="shared" si="1"/>
        <v>47.164999999999999</v>
      </c>
      <c r="U15" s="29">
        <f t="shared" si="2"/>
        <v>0.76923076923076927</v>
      </c>
      <c r="V15" s="12">
        <f t="shared" si="3"/>
        <v>0.54639344262295075</v>
      </c>
      <c r="W15">
        <f>COUNTIF($M$2:M15,1)</f>
        <v>10</v>
      </c>
      <c r="X15">
        <v>13</v>
      </c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8.75" customHeight="1" x14ac:dyDescent="0.2">
      <c r="A16" s="3">
        <v>14</v>
      </c>
      <c r="B16" s="4">
        <v>45108</v>
      </c>
      <c r="C16" s="3" t="s">
        <v>109</v>
      </c>
      <c r="D16" s="3" t="s">
        <v>28</v>
      </c>
      <c r="E16" s="3">
        <v>1</v>
      </c>
      <c r="F16" s="3" t="s">
        <v>45</v>
      </c>
      <c r="G16" s="3" t="s">
        <v>97</v>
      </c>
      <c r="H16" s="3" t="s">
        <v>20</v>
      </c>
      <c r="I16" s="3" t="s">
        <v>23</v>
      </c>
      <c r="J16" s="3" t="s">
        <v>21</v>
      </c>
      <c r="K16" s="13" t="s">
        <v>38</v>
      </c>
      <c r="L16" s="23"/>
      <c r="M16" s="6" t="s">
        <v>22</v>
      </c>
      <c r="N16" s="7">
        <v>1.53</v>
      </c>
      <c r="O16" s="7">
        <v>2</v>
      </c>
      <c r="P16" s="8" t="s">
        <v>26</v>
      </c>
      <c r="Q16" s="7">
        <f t="shared" si="4"/>
        <v>32.5</v>
      </c>
      <c r="R16" s="25">
        <f t="shared" si="0"/>
        <v>1.06</v>
      </c>
      <c r="S16" s="27">
        <f t="shared" si="5"/>
        <v>17.724999999999998</v>
      </c>
      <c r="T16" s="28">
        <f t="shared" si="1"/>
        <v>50.224999999999994</v>
      </c>
      <c r="U16" s="29">
        <f t="shared" si="2"/>
        <v>0.7857142857142857</v>
      </c>
      <c r="V16" s="12">
        <f t="shared" si="3"/>
        <v>0.54538461538461525</v>
      </c>
      <c r="W16">
        <f>COUNTIF($M$2:M16,1)</f>
        <v>11</v>
      </c>
      <c r="X16">
        <v>14</v>
      </c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8.75" customHeight="1" x14ac:dyDescent="0.2">
      <c r="A17" s="3">
        <v>15</v>
      </c>
      <c r="B17" s="4">
        <v>45108</v>
      </c>
      <c r="C17" s="3" t="s">
        <v>109</v>
      </c>
      <c r="D17" s="3" t="s">
        <v>28</v>
      </c>
      <c r="E17" s="3">
        <v>1</v>
      </c>
      <c r="F17" s="3" t="s">
        <v>40</v>
      </c>
      <c r="G17" s="3" t="s">
        <v>97</v>
      </c>
      <c r="H17" s="3" t="s">
        <v>20</v>
      </c>
      <c r="I17" s="3" t="s">
        <v>23</v>
      </c>
      <c r="J17" s="3" t="s">
        <v>21</v>
      </c>
      <c r="K17" s="5" t="s">
        <v>38</v>
      </c>
      <c r="L17" s="23"/>
      <c r="M17" s="6" t="s">
        <v>25</v>
      </c>
      <c r="N17" s="7">
        <v>2.04</v>
      </c>
      <c r="O17" s="7">
        <v>1</v>
      </c>
      <c r="P17" s="8" t="s">
        <v>26</v>
      </c>
      <c r="Q17" s="7">
        <f t="shared" si="4"/>
        <v>33.5</v>
      </c>
      <c r="R17" s="26">
        <f t="shared" si="0"/>
        <v>-1</v>
      </c>
      <c r="S17" s="27">
        <f t="shared" si="5"/>
        <v>16.724999999999998</v>
      </c>
      <c r="T17" s="28">
        <f t="shared" si="1"/>
        <v>50.224999999999994</v>
      </c>
      <c r="U17" s="29">
        <f t="shared" si="2"/>
        <v>0.73333333333333328</v>
      </c>
      <c r="V17" s="12">
        <f t="shared" si="3"/>
        <v>0.49925373134328344</v>
      </c>
      <c r="W17">
        <f>COUNTIF($M$2:M17,1)</f>
        <v>11</v>
      </c>
      <c r="X17">
        <v>15</v>
      </c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8.75" customHeight="1" x14ac:dyDescent="0.2">
      <c r="A18" s="3">
        <v>16</v>
      </c>
      <c r="B18" s="4">
        <v>45108</v>
      </c>
      <c r="C18" s="3" t="s">
        <v>110</v>
      </c>
      <c r="D18" s="3" t="s">
        <v>28</v>
      </c>
      <c r="E18" s="3">
        <v>1</v>
      </c>
      <c r="F18" s="3" t="s">
        <v>111</v>
      </c>
      <c r="G18" s="3" t="s">
        <v>97</v>
      </c>
      <c r="H18" s="3" t="s">
        <v>20</v>
      </c>
      <c r="I18" s="3" t="s">
        <v>108</v>
      </c>
      <c r="J18" s="3" t="s">
        <v>21</v>
      </c>
      <c r="K18" s="5" t="s">
        <v>92</v>
      </c>
      <c r="L18" s="23"/>
      <c r="M18" s="6" t="s">
        <v>25</v>
      </c>
      <c r="N18" s="7">
        <v>3.6</v>
      </c>
      <c r="O18" s="7">
        <v>1</v>
      </c>
      <c r="P18" s="8" t="s">
        <v>26</v>
      </c>
      <c r="Q18" s="7">
        <f t="shared" si="4"/>
        <v>34.5</v>
      </c>
      <c r="R18" s="26">
        <f t="shared" si="0"/>
        <v>-1</v>
      </c>
      <c r="S18" s="27">
        <f t="shared" si="5"/>
        <v>15.724999999999998</v>
      </c>
      <c r="T18" s="28">
        <f t="shared" si="1"/>
        <v>50.224999999999994</v>
      </c>
      <c r="U18" s="29">
        <f t="shared" si="2"/>
        <v>0.6875</v>
      </c>
      <c r="V18" s="12">
        <f t="shared" si="3"/>
        <v>0.45579710144927521</v>
      </c>
      <c r="W18">
        <f>COUNTIF($M$2:M18,1)</f>
        <v>11</v>
      </c>
      <c r="X18">
        <v>16</v>
      </c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8.75" customHeight="1" x14ac:dyDescent="0.2">
      <c r="A19" s="3">
        <v>17</v>
      </c>
      <c r="B19" s="4">
        <v>45108</v>
      </c>
      <c r="C19" s="3" t="s">
        <v>112</v>
      </c>
      <c r="D19" s="3" t="s">
        <v>28</v>
      </c>
      <c r="E19" s="3">
        <v>1</v>
      </c>
      <c r="F19" s="3" t="s">
        <v>113</v>
      </c>
      <c r="G19" s="3" t="s">
        <v>96</v>
      </c>
      <c r="H19" s="3" t="s">
        <v>20</v>
      </c>
      <c r="I19" s="3" t="s">
        <v>23</v>
      </c>
      <c r="J19" s="3" t="s">
        <v>24</v>
      </c>
      <c r="K19" s="5" t="s">
        <v>43</v>
      </c>
      <c r="L19" s="23" t="s">
        <v>34</v>
      </c>
      <c r="M19" s="6" t="s">
        <v>25</v>
      </c>
      <c r="N19" s="7">
        <v>2.19</v>
      </c>
      <c r="O19" s="7">
        <v>3</v>
      </c>
      <c r="P19" s="8" t="s">
        <v>26</v>
      </c>
      <c r="Q19" s="7">
        <f t="shared" si="4"/>
        <v>37.5</v>
      </c>
      <c r="R19" s="26">
        <f t="shared" si="0"/>
        <v>-3</v>
      </c>
      <c r="S19" s="27">
        <f t="shared" si="5"/>
        <v>12.724999999999998</v>
      </c>
      <c r="T19" s="28">
        <f t="shared" si="1"/>
        <v>50.224999999999994</v>
      </c>
      <c r="U19" s="29">
        <f t="shared" si="2"/>
        <v>0.6470588235294118</v>
      </c>
      <c r="V19" s="12">
        <f t="shared" si="3"/>
        <v>0.33933333333333321</v>
      </c>
      <c r="W19">
        <f>COUNTIF($M$2:M19,1)</f>
        <v>11</v>
      </c>
      <c r="X19">
        <v>17</v>
      </c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8.75" customHeight="1" x14ac:dyDescent="0.2">
      <c r="A20" s="3">
        <v>18</v>
      </c>
      <c r="B20" s="4">
        <v>45108</v>
      </c>
      <c r="C20" s="3" t="s">
        <v>114</v>
      </c>
      <c r="D20" s="3" t="s">
        <v>28</v>
      </c>
      <c r="E20" s="3">
        <v>1</v>
      </c>
      <c r="F20" s="3" t="s">
        <v>115</v>
      </c>
      <c r="G20" s="3" t="s">
        <v>100</v>
      </c>
      <c r="H20" s="3" t="s">
        <v>20</v>
      </c>
      <c r="I20" s="3" t="s">
        <v>23</v>
      </c>
      <c r="J20" s="3" t="s">
        <v>21</v>
      </c>
      <c r="K20" s="5" t="s">
        <v>52</v>
      </c>
      <c r="L20" s="23"/>
      <c r="M20" s="6" t="s">
        <v>25</v>
      </c>
      <c r="N20" s="7">
        <v>2</v>
      </c>
      <c r="O20" s="7">
        <v>2</v>
      </c>
      <c r="P20" s="8" t="s">
        <v>26</v>
      </c>
      <c r="Q20" s="7">
        <f t="shared" si="4"/>
        <v>39.5</v>
      </c>
      <c r="R20" s="26">
        <f t="shared" si="0"/>
        <v>-2</v>
      </c>
      <c r="S20" s="27">
        <f t="shared" si="5"/>
        <v>10.724999999999998</v>
      </c>
      <c r="T20" s="28">
        <f t="shared" si="1"/>
        <v>50.224999999999994</v>
      </c>
      <c r="U20" s="29">
        <f t="shared" si="2"/>
        <v>0.61111111111111116</v>
      </c>
      <c r="V20" s="12">
        <f t="shared" si="3"/>
        <v>0.27151898734177199</v>
      </c>
      <c r="W20">
        <f>COUNTIF($M$2:M20,1)</f>
        <v>11</v>
      </c>
      <c r="X20">
        <v>18</v>
      </c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.75" customHeight="1" x14ac:dyDescent="0.2">
      <c r="A21" s="3">
        <v>19</v>
      </c>
      <c r="B21" s="4">
        <v>45108</v>
      </c>
      <c r="C21" s="3" t="s">
        <v>116</v>
      </c>
      <c r="D21" s="3" t="s">
        <v>28</v>
      </c>
      <c r="E21" s="3">
        <v>1</v>
      </c>
      <c r="F21" s="3" t="s">
        <v>117</v>
      </c>
      <c r="G21" s="3" t="s">
        <v>98</v>
      </c>
      <c r="H21" s="3" t="s">
        <v>20</v>
      </c>
      <c r="I21" s="3" t="s">
        <v>23</v>
      </c>
      <c r="J21" s="3" t="s">
        <v>24</v>
      </c>
      <c r="K21" s="13" t="s">
        <v>35</v>
      </c>
      <c r="L21" s="23"/>
      <c r="M21" s="6" t="s">
        <v>22</v>
      </c>
      <c r="N21" s="7">
        <v>2</v>
      </c>
      <c r="O21" s="7">
        <v>3</v>
      </c>
      <c r="P21" s="8" t="s">
        <v>26</v>
      </c>
      <c r="Q21" s="7">
        <f t="shared" si="4"/>
        <v>42.5</v>
      </c>
      <c r="R21" s="25">
        <f t="shared" si="0"/>
        <v>3</v>
      </c>
      <c r="S21" s="27">
        <f t="shared" si="5"/>
        <v>13.724999999999998</v>
      </c>
      <c r="T21" s="28">
        <f t="shared" si="1"/>
        <v>56.224999999999994</v>
      </c>
      <c r="U21" s="29">
        <f t="shared" si="2"/>
        <v>0.63157894736842102</v>
      </c>
      <c r="V21" s="12">
        <f t="shared" si="3"/>
        <v>0.32294117647058812</v>
      </c>
      <c r="W21">
        <f>COUNTIF($M$2:M21,1)</f>
        <v>12</v>
      </c>
      <c r="X21">
        <v>19</v>
      </c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.75" customHeight="1" x14ac:dyDescent="0.2">
      <c r="A22" s="3">
        <v>20</v>
      </c>
      <c r="B22" s="4">
        <v>45108</v>
      </c>
      <c r="C22" s="3" t="s">
        <v>118</v>
      </c>
      <c r="D22" s="3" t="s">
        <v>28</v>
      </c>
      <c r="E22" s="3">
        <v>1</v>
      </c>
      <c r="F22" s="3" t="s">
        <v>39</v>
      </c>
      <c r="G22" s="3" t="s">
        <v>98</v>
      </c>
      <c r="H22" s="3" t="s">
        <v>20</v>
      </c>
      <c r="I22" s="3" t="s">
        <v>23</v>
      </c>
      <c r="J22" s="3" t="s">
        <v>21</v>
      </c>
      <c r="K22" s="13" t="s">
        <v>48</v>
      </c>
      <c r="L22" s="23"/>
      <c r="M22" s="6" t="s">
        <v>22</v>
      </c>
      <c r="N22" s="7">
        <v>1.46</v>
      </c>
      <c r="O22" s="7">
        <v>2</v>
      </c>
      <c r="P22" s="8" t="s">
        <v>26</v>
      </c>
      <c r="Q22" s="7">
        <f t="shared" si="4"/>
        <v>44.5</v>
      </c>
      <c r="R22" s="25">
        <f t="shared" si="0"/>
        <v>0.91999999999999993</v>
      </c>
      <c r="S22" s="27">
        <f t="shared" si="5"/>
        <v>14.644999999999998</v>
      </c>
      <c r="T22" s="28">
        <f t="shared" si="1"/>
        <v>59.144999999999996</v>
      </c>
      <c r="U22" s="29">
        <f t="shared" si="2"/>
        <v>0.65</v>
      </c>
      <c r="V22" s="12">
        <f t="shared" si="3"/>
        <v>0.32910112359550553</v>
      </c>
      <c r="W22">
        <f>COUNTIF($M$2:M22,1)</f>
        <v>13</v>
      </c>
      <c r="X22">
        <v>20</v>
      </c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.75" customHeight="1" x14ac:dyDescent="0.2">
      <c r="A23" s="3">
        <v>21</v>
      </c>
      <c r="B23" s="4">
        <v>45109</v>
      </c>
      <c r="C23" s="3" t="s">
        <v>119</v>
      </c>
      <c r="D23" s="3" t="s">
        <v>28</v>
      </c>
      <c r="E23" s="3">
        <v>1</v>
      </c>
      <c r="F23" s="3" t="s">
        <v>120</v>
      </c>
      <c r="G23" s="3" t="s">
        <v>97</v>
      </c>
      <c r="H23" s="3" t="s">
        <v>20</v>
      </c>
      <c r="I23" s="3" t="s">
        <v>108</v>
      </c>
      <c r="J23" s="3" t="s">
        <v>21</v>
      </c>
      <c r="K23" s="13" t="s">
        <v>53</v>
      </c>
      <c r="L23" s="23"/>
      <c r="M23" s="6" t="s">
        <v>22</v>
      </c>
      <c r="N23" s="7">
        <v>1.95</v>
      </c>
      <c r="O23" s="7">
        <v>2</v>
      </c>
      <c r="P23" s="8" t="s">
        <v>26</v>
      </c>
      <c r="Q23" s="7">
        <f t="shared" si="4"/>
        <v>46.5</v>
      </c>
      <c r="R23" s="25">
        <f t="shared" si="0"/>
        <v>1.9</v>
      </c>
      <c r="S23" s="27">
        <f t="shared" si="5"/>
        <v>16.544999999999998</v>
      </c>
      <c r="T23" s="28">
        <f t="shared" si="1"/>
        <v>63.045000000000002</v>
      </c>
      <c r="U23" s="29">
        <f t="shared" si="2"/>
        <v>0.66666666666666663</v>
      </c>
      <c r="V23" s="12">
        <f t="shared" si="3"/>
        <v>0.35580645161290325</v>
      </c>
      <c r="W23">
        <f>COUNTIF($M$2:M23,1)</f>
        <v>14</v>
      </c>
      <c r="X23">
        <v>21</v>
      </c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.75" customHeight="1" x14ac:dyDescent="0.2">
      <c r="A24" s="3">
        <v>22</v>
      </c>
      <c r="B24" s="4">
        <v>45109</v>
      </c>
      <c r="C24" s="3" t="s">
        <v>121</v>
      </c>
      <c r="D24" s="3" t="s">
        <v>28</v>
      </c>
      <c r="E24" s="3">
        <v>1</v>
      </c>
      <c r="F24" s="3" t="s">
        <v>29</v>
      </c>
      <c r="G24" s="3" t="s">
        <v>97</v>
      </c>
      <c r="H24" s="3" t="s">
        <v>20</v>
      </c>
      <c r="I24" s="3" t="s">
        <v>23</v>
      </c>
      <c r="J24" s="3" t="s">
        <v>24</v>
      </c>
      <c r="K24" s="13" t="s">
        <v>63</v>
      </c>
      <c r="L24" s="23"/>
      <c r="M24" s="6" t="s">
        <v>22</v>
      </c>
      <c r="N24" s="7">
        <v>1.84</v>
      </c>
      <c r="O24" s="7">
        <v>3</v>
      </c>
      <c r="P24" s="8" t="s">
        <v>26</v>
      </c>
      <c r="Q24" s="7">
        <f t="shared" si="4"/>
        <v>49.5</v>
      </c>
      <c r="R24" s="25">
        <f t="shared" si="0"/>
        <v>2.5200000000000005</v>
      </c>
      <c r="S24" s="27">
        <f t="shared" si="5"/>
        <v>19.064999999999998</v>
      </c>
      <c r="T24" s="28">
        <f t="shared" si="1"/>
        <v>68.564999999999998</v>
      </c>
      <c r="U24" s="29">
        <f t="shared" si="2"/>
        <v>0.68181818181818177</v>
      </c>
      <c r="V24" s="12">
        <f t="shared" si="3"/>
        <v>0.38515151515151508</v>
      </c>
      <c r="W24">
        <f>COUNTIF($M$2:M24,1)</f>
        <v>15</v>
      </c>
      <c r="X24">
        <v>22</v>
      </c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.75" customHeight="1" x14ac:dyDescent="0.2">
      <c r="A25" s="3">
        <v>23</v>
      </c>
      <c r="B25" s="4">
        <v>45109</v>
      </c>
      <c r="C25" s="3" t="s">
        <v>121</v>
      </c>
      <c r="D25" s="3" t="s">
        <v>28</v>
      </c>
      <c r="E25" s="3">
        <v>1</v>
      </c>
      <c r="F25" s="3" t="s">
        <v>93</v>
      </c>
      <c r="G25" s="3" t="s">
        <v>97</v>
      </c>
      <c r="H25" s="3" t="s">
        <v>20</v>
      </c>
      <c r="I25" s="3" t="s">
        <v>23</v>
      </c>
      <c r="J25" s="3" t="s">
        <v>24</v>
      </c>
      <c r="K25" s="13" t="s">
        <v>63</v>
      </c>
      <c r="L25" s="23"/>
      <c r="M25" s="6" t="s">
        <v>22</v>
      </c>
      <c r="N25" s="7">
        <v>1.5</v>
      </c>
      <c r="O25" s="7">
        <v>3</v>
      </c>
      <c r="P25" s="8" t="s">
        <v>26</v>
      </c>
      <c r="Q25" s="7">
        <f t="shared" si="4"/>
        <v>52.5</v>
      </c>
      <c r="R25" s="25">
        <f t="shared" si="0"/>
        <v>1.5</v>
      </c>
      <c r="S25" s="27">
        <f t="shared" si="5"/>
        <v>20.564999999999998</v>
      </c>
      <c r="T25" s="28">
        <f t="shared" si="1"/>
        <v>73.064999999999998</v>
      </c>
      <c r="U25" s="29">
        <f t="shared" si="2"/>
        <v>0.69565217391304346</v>
      </c>
      <c r="V25" s="12">
        <f t="shared" si="3"/>
        <v>0.39171428571428568</v>
      </c>
      <c r="W25">
        <f>COUNTIF($M$2:M25,1)</f>
        <v>16</v>
      </c>
      <c r="X25">
        <v>23</v>
      </c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.75" customHeight="1" x14ac:dyDescent="0.2">
      <c r="A26" s="3">
        <v>24</v>
      </c>
      <c r="B26" s="4">
        <v>45109</v>
      </c>
      <c r="C26" s="3" t="s">
        <v>121</v>
      </c>
      <c r="D26" s="3" t="s">
        <v>28</v>
      </c>
      <c r="E26" s="3">
        <v>1</v>
      </c>
      <c r="F26" s="3" t="s">
        <v>71</v>
      </c>
      <c r="G26" s="3" t="s">
        <v>97</v>
      </c>
      <c r="H26" s="3" t="s">
        <v>20</v>
      </c>
      <c r="I26" s="3" t="s">
        <v>23</v>
      </c>
      <c r="J26" s="3" t="s">
        <v>24</v>
      </c>
      <c r="K26" s="5" t="s">
        <v>63</v>
      </c>
      <c r="L26" s="23"/>
      <c r="M26" s="6" t="s">
        <v>25</v>
      </c>
      <c r="N26" s="7">
        <v>1.96</v>
      </c>
      <c r="O26" s="7">
        <v>3</v>
      </c>
      <c r="P26" s="8" t="s">
        <v>26</v>
      </c>
      <c r="Q26" s="7">
        <f t="shared" si="4"/>
        <v>55.5</v>
      </c>
      <c r="R26" s="26">
        <f t="shared" si="0"/>
        <v>-3</v>
      </c>
      <c r="S26" s="27">
        <f t="shared" si="5"/>
        <v>17.564999999999998</v>
      </c>
      <c r="T26" s="28">
        <f t="shared" si="1"/>
        <v>73.064999999999998</v>
      </c>
      <c r="U26" s="29">
        <f t="shared" si="2"/>
        <v>0.66666666666666663</v>
      </c>
      <c r="V26" s="12">
        <f t="shared" si="3"/>
        <v>0.31648648648648642</v>
      </c>
      <c r="W26">
        <f>COUNTIF($M$2:M26,1)</f>
        <v>16</v>
      </c>
      <c r="X26">
        <v>24</v>
      </c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.75" customHeight="1" x14ac:dyDescent="0.2">
      <c r="A27" s="3">
        <v>25</v>
      </c>
      <c r="B27" s="4">
        <v>45109</v>
      </c>
      <c r="C27" s="3" t="s">
        <v>122</v>
      </c>
      <c r="D27" s="3" t="s">
        <v>28</v>
      </c>
      <c r="E27" s="3">
        <v>1</v>
      </c>
      <c r="F27" s="3" t="s">
        <v>91</v>
      </c>
      <c r="G27" s="3" t="s">
        <v>97</v>
      </c>
      <c r="H27" s="3" t="s">
        <v>20</v>
      </c>
      <c r="I27" s="3" t="s">
        <v>23</v>
      </c>
      <c r="J27" s="3" t="s">
        <v>21</v>
      </c>
      <c r="K27" s="30" t="s">
        <v>90</v>
      </c>
      <c r="L27" s="23" t="s">
        <v>123</v>
      </c>
      <c r="M27" s="6" t="s">
        <v>22</v>
      </c>
      <c r="N27" s="7">
        <v>1</v>
      </c>
      <c r="O27" s="7">
        <v>2</v>
      </c>
      <c r="P27" s="8" t="s">
        <v>26</v>
      </c>
      <c r="Q27" s="7">
        <f t="shared" si="4"/>
        <v>57.5</v>
      </c>
      <c r="R27" s="32">
        <f t="shared" si="0"/>
        <v>0</v>
      </c>
      <c r="S27" s="27">
        <f t="shared" si="5"/>
        <v>17.564999999999998</v>
      </c>
      <c r="T27" s="28">
        <f t="shared" si="1"/>
        <v>75.064999999999998</v>
      </c>
      <c r="U27" s="29">
        <f t="shared" si="2"/>
        <v>0.68</v>
      </c>
      <c r="V27" s="12">
        <f t="shared" si="3"/>
        <v>0.3054782608695652</v>
      </c>
      <c r="W27">
        <f>COUNTIF($M$2:M27,1)</f>
        <v>17</v>
      </c>
      <c r="X27">
        <v>25</v>
      </c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.75" customHeight="1" x14ac:dyDescent="0.2">
      <c r="A28" s="3">
        <v>26</v>
      </c>
      <c r="B28" s="4">
        <v>45109</v>
      </c>
      <c r="C28" s="3" t="s">
        <v>122</v>
      </c>
      <c r="D28" s="3" t="s">
        <v>28</v>
      </c>
      <c r="E28" s="3">
        <v>1</v>
      </c>
      <c r="F28" s="3" t="s">
        <v>91</v>
      </c>
      <c r="G28" s="3" t="s">
        <v>97</v>
      </c>
      <c r="H28" s="3" t="s">
        <v>20</v>
      </c>
      <c r="I28" s="3" t="s">
        <v>23</v>
      </c>
      <c r="J28" s="3" t="s">
        <v>21</v>
      </c>
      <c r="K28" s="13" t="s">
        <v>90</v>
      </c>
      <c r="L28" s="23"/>
      <c r="M28" s="6" t="s">
        <v>22</v>
      </c>
      <c r="N28" s="7">
        <v>2.17</v>
      </c>
      <c r="O28" s="7">
        <v>2</v>
      </c>
      <c r="P28" s="8" t="s">
        <v>26</v>
      </c>
      <c r="Q28" s="7">
        <f t="shared" si="4"/>
        <v>59.5</v>
      </c>
      <c r="R28" s="25">
        <f t="shared" si="0"/>
        <v>2.34</v>
      </c>
      <c r="S28" s="27">
        <f t="shared" si="5"/>
        <v>19.904999999999998</v>
      </c>
      <c r="T28" s="28">
        <f t="shared" si="1"/>
        <v>79.405000000000001</v>
      </c>
      <c r="U28" s="29">
        <f t="shared" si="2"/>
        <v>0.69230769230769229</v>
      </c>
      <c r="V28" s="12">
        <f t="shared" si="3"/>
        <v>0.33453781512605046</v>
      </c>
      <c r="W28">
        <f>COUNTIF($M$2:M28,1)</f>
        <v>18</v>
      </c>
      <c r="X28">
        <v>26</v>
      </c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.75" customHeight="1" x14ac:dyDescent="0.2">
      <c r="A29" s="3">
        <v>27</v>
      </c>
      <c r="B29" s="4">
        <v>45109</v>
      </c>
      <c r="C29" s="3" t="s">
        <v>124</v>
      </c>
      <c r="D29" s="3" t="s">
        <v>28</v>
      </c>
      <c r="E29" s="3">
        <v>1</v>
      </c>
      <c r="F29" s="3" t="s">
        <v>68</v>
      </c>
      <c r="G29" s="3" t="s">
        <v>98</v>
      </c>
      <c r="H29" s="3" t="s">
        <v>20</v>
      </c>
      <c r="I29" s="3" t="s">
        <v>23</v>
      </c>
      <c r="J29" s="3" t="s">
        <v>21</v>
      </c>
      <c r="K29" s="5" t="s">
        <v>59</v>
      </c>
      <c r="L29" s="23"/>
      <c r="M29" s="6" t="s">
        <v>25</v>
      </c>
      <c r="N29" s="7">
        <v>2.0499999999999998</v>
      </c>
      <c r="O29" s="7">
        <v>1.5</v>
      </c>
      <c r="P29" s="8" t="s">
        <v>26</v>
      </c>
      <c r="Q29" s="7">
        <f t="shared" si="4"/>
        <v>61</v>
      </c>
      <c r="R29" s="26">
        <f t="shared" si="0"/>
        <v>-1.5</v>
      </c>
      <c r="S29" s="27">
        <f t="shared" si="5"/>
        <v>18.404999999999998</v>
      </c>
      <c r="T29" s="28">
        <f t="shared" si="1"/>
        <v>79.405000000000001</v>
      </c>
      <c r="U29" s="29">
        <f t="shared" si="2"/>
        <v>0.66666666666666663</v>
      </c>
      <c r="V29" s="12">
        <f t="shared" si="3"/>
        <v>0.30172131147540987</v>
      </c>
      <c r="W29">
        <f>COUNTIF($M$2:M29,1)</f>
        <v>18</v>
      </c>
      <c r="X29">
        <v>27</v>
      </c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.75" customHeight="1" x14ac:dyDescent="0.2">
      <c r="A30" s="3">
        <v>28</v>
      </c>
      <c r="B30" s="4">
        <v>45109</v>
      </c>
      <c r="C30" s="3" t="s">
        <v>125</v>
      </c>
      <c r="D30" s="3" t="s">
        <v>28</v>
      </c>
      <c r="E30" s="3">
        <v>1</v>
      </c>
      <c r="F30" s="3" t="s">
        <v>80</v>
      </c>
      <c r="G30" s="3" t="s">
        <v>97</v>
      </c>
      <c r="H30" s="3" t="s">
        <v>20</v>
      </c>
      <c r="I30" s="3" t="s">
        <v>23</v>
      </c>
      <c r="J30" s="3" t="s">
        <v>24</v>
      </c>
      <c r="K30" s="13" t="s">
        <v>59</v>
      </c>
      <c r="L30" s="23"/>
      <c r="M30" s="6" t="s">
        <v>22</v>
      </c>
      <c r="N30" s="7">
        <v>1.89</v>
      </c>
      <c r="O30" s="7">
        <v>2</v>
      </c>
      <c r="P30" s="8" t="s">
        <v>26</v>
      </c>
      <c r="Q30" s="7">
        <f t="shared" si="4"/>
        <v>63</v>
      </c>
      <c r="R30" s="25">
        <f t="shared" si="0"/>
        <v>1.7799999999999998</v>
      </c>
      <c r="S30" s="27">
        <f t="shared" si="5"/>
        <v>20.184999999999999</v>
      </c>
      <c r="T30" s="28">
        <f t="shared" si="1"/>
        <v>83.185000000000002</v>
      </c>
      <c r="U30" s="29">
        <f t="shared" si="2"/>
        <v>0.6785714285714286</v>
      </c>
      <c r="V30" s="12">
        <f t="shared" si="3"/>
        <v>0.32039682539682546</v>
      </c>
      <c r="W30">
        <f>COUNTIF($M$2:M30,1)</f>
        <v>19</v>
      </c>
      <c r="X30">
        <v>28</v>
      </c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.75" customHeight="1" x14ac:dyDescent="0.2">
      <c r="A31" s="3">
        <v>29</v>
      </c>
      <c r="B31" s="4">
        <v>45110</v>
      </c>
      <c r="C31" s="3" t="s">
        <v>126</v>
      </c>
      <c r="D31" s="3" t="s">
        <v>28</v>
      </c>
      <c r="E31" s="3">
        <v>1</v>
      </c>
      <c r="F31" s="3" t="s">
        <v>68</v>
      </c>
      <c r="G31" s="3" t="s">
        <v>97</v>
      </c>
      <c r="H31" s="3" t="s">
        <v>20</v>
      </c>
      <c r="I31" s="3" t="s">
        <v>23</v>
      </c>
      <c r="J31" s="3" t="s">
        <v>24</v>
      </c>
      <c r="K31" s="13" t="s">
        <v>89</v>
      </c>
      <c r="L31" s="23"/>
      <c r="M31" s="6" t="s">
        <v>22</v>
      </c>
      <c r="N31" s="7">
        <v>1.4850000000000001</v>
      </c>
      <c r="O31" s="7">
        <v>2</v>
      </c>
      <c r="P31" s="8" t="s">
        <v>26</v>
      </c>
      <c r="Q31" s="7">
        <f t="shared" si="4"/>
        <v>65</v>
      </c>
      <c r="R31" s="25">
        <f t="shared" si="0"/>
        <v>0.9700000000000002</v>
      </c>
      <c r="S31" s="27">
        <f t="shared" si="5"/>
        <v>21.154999999999998</v>
      </c>
      <c r="T31" s="28">
        <f t="shared" si="1"/>
        <v>86.155000000000001</v>
      </c>
      <c r="U31" s="29">
        <f t="shared" si="2"/>
        <v>0.68965517241379315</v>
      </c>
      <c r="V31" s="12">
        <f t="shared" si="3"/>
        <v>0.32546153846153847</v>
      </c>
      <c r="W31">
        <f>COUNTIF($M$2:M31,1)</f>
        <v>20</v>
      </c>
      <c r="X31">
        <v>29</v>
      </c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.75" customHeight="1" x14ac:dyDescent="0.2">
      <c r="A32" s="3">
        <v>30</v>
      </c>
      <c r="B32" s="4">
        <v>45110</v>
      </c>
      <c r="C32" s="3" t="s">
        <v>127</v>
      </c>
      <c r="D32" s="3" t="s">
        <v>28</v>
      </c>
      <c r="E32" s="3">
        <v>1</v>
      </c>
      <c r="F32" s="3" t="s">
        <v>86</v>
      </c>
      <c r="G32" s="3" t="s">
        <v>97</v>
      </c>
      <c r="H32" s="3" t="s">
        <v>20</v>
      </c>
      <c r="I32" s="3" t="s">
        <v>108</v>
      </c>
      <c r="J32" s="3" t="s">
        <v>21</v>
      </c>
      <c r="K32" s="30" t="s">
        <v>53</v>
      </c>
      <c r="L32" s="23" t="s">
        <v>123</v>
      </c>
      <c r="M32" s="6" t="s">
        <v>22</v>
      </c>
      <c r="N32" s="7">
        <v>1</v>
      </c>
      <c r="O32" s="7">
        <v>2</v>
      </c>
      <c r="P32" s="8" t="s">
        <v>26</v>
      </c>
      <c r="Q32" s="7">
        <f t="shared" si="4"/>
        <v>67</v>
      </c>
      <c r="R32" s="32">
        <f t="shared" si="0"/>
        <v>0</v>
      </c>
      <c r="S32" s="27">
        <f t="shared" si="5"/>
        <v>21.154999999999998</v>
      </c>
      <c r="T32" s="28">
        <f t="shared" si="1"/>
        <v>88.155000000000001</v>
      </c>
      <c r="U32" s="29">
        <f t="shared" si="2"/>
        <v>0.7</v>
      </c>
      <c r="V32" s="12">
        <f t="shared" si="3"/>
        <v>0.31574626865671646</v>
      </c>
      <c r="W32">
        <f>COUNTIF($M$2:M32,1)</f>
        <v>21</v>
      </c>
      <c r="X32">
        <v>30</v>
      </c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.75" customHeight="1" x14ac:dyDescent="0.2">
      <c r="A33" s="3">
        <v>31</v>
      </c>
      <c r="B33" s="4">
        <v>45110</v>
      </c>
      <c r="C33" s="3" t="s">
        <v>127</v>
      </c>
      <c r="D33" s="3" t="s">
        <v>28</v>
      </c>
      <c r="E33" s="3">
        <v>1</v>
      </c>
      <c r="F33" s="3" t="s">
        <v>128</v>
      </c>
      <c r="G33" s="3" t="s">
        <v>97</v>
      </c>
      <c r="H33" s="3" t="s">
        <v>20</v>
      </c>
      <c r="I33" s="3" t="s">
        <v>108</v>
      </c>
      <c r="J33" s="3" t="s">
        <v>21</v>
      </c>
      <c r="K33" s="30" t="s">
        <v>53</v>
      </c>
      <c r="L33" s="23" t="s">
        <v>123</v>
      </c>
      <c r="M33" s="6" t="s">
        <v>22</v>
      </c>
      <c r="N33" s="7">
        <v>1</v>
      </c>
      <c r="O33" s="7">
        <v>1.5</v>
      </c>
      <c r="P33" s="8" t="s">
        <v>26</v>
      </c>
      <c r="Q33" s="7">
        <f t="shared" si="4"/>
        <v>68.5</v>
      </c>
      <c r="R33" s="32">
        <f t="shared" si="0"/>
        <v>0</v>
      </c>
      <c r="S33" s="27">
        <f t="shared" si="5"/>
        <v>21.154999999999998</v>
      </c>
      <c r="T33" s="28">
        <f t="shared" si="1"/>
        <v>89.655000000000001</v>
      </c>
      <c r="U33" s="29">
        <f t="shared" si="2"/>
        <v>0.70967741935483875</v>
      </c>
      <c r="V33" s="12">
        <f t="shared" si="3"/>
        <v>0.30883211678832118</v>
      </c>
      <c r="W33">
        <f>COUNTIF($M$2:M33,1)</f>
        <v>22</v>
      </c>
      <c r="X33">
        <v>31</v>
      </c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8.75" customHeight="1" x14ac:dyDescent="0.2">
      <c r="A34" s="3">
        <v>32</v>
      </c>
      <c r="B34" s="4">
        <v>45110</v>
      </c>
      <c r="C34" s="3" t="s">
        <v>127</v>
      </c>
      <c r="D34" s="3" t="s">
        <v>28</v>
      </c>
      <c r="E34" s="3">
        <v>1</v>
      </c>
      <c r="F34" s="3" t="s">
        <v>69</v>
      </c>
      <c r="G34" s="3" t="s">
        <v>97</v>
      </c>
      <c r="H34" s="3" t="s">
        <v>20</v>
      </c>
      <c r="I34" s="3" t="s">
        <v>108</v>
      </c>
      <c r="J34" s="3" t="s">
        <v>21</v>
      </c>
      <c r="K34" s="5" t="s">
        <v>53</v>
      </c>
      <c r="L34" s="23"/>
      <c r="M34" s="6" t="s">
        <v>25</v>
      </c>
      <c r="N34" s="7">
        <v>2.2999999999999998</v>
      </c>
      <c r="O34" s="7">
        <v>2</v>
      </c>
      <c r="P34" s="8" t="s">
        <v>26</v>
      </c>
      <c r="Q34" s="7">
        <f t="shared" si="4"/>
        <v>70.5</v>
      </c>
      <c r="R34" s="26">
        <f t="shared" si="0"/>
        <v>-2</v>
      </c>
      <c r="S34" s="27">
        <f t="shared" si="5"/>
        <v>19.154999999999998</v>
      </c>
      <c r="T34" s="28">
        <f t="shared" si="1"/>
        <v>89.655000000000001</v>
      </c>
      <c r="U34" s="29">
        <f t="shared" si="2"/>
        <v>0.6875</v>
      </c>
      <c r="V34" s="12">
        <f t="shared" si="3"/>
        <v>0.27170212765957447</v>
      </c>
      <c r="W34">
        <f>COUNTIF($M$2:M34,1)</f>
        <v>22</v>
      </c>
      <c r="X34">
        <v>32</v>
      </c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8.75" customHeight="1" x14ac:dyDescent="0.2">
      <c r="A35" s="3">
        <v>33</v>
      </c>
      <c r="B35" s="4">
        <v>45111</v>
      </c>
      <c r="C35" s="3" t="s">
        <v>129</v>
      </c>
      <c r="D35" s="3" t="s">
        <v>28</v>
      </c>
      <c r="E35" s="3">
        <v>1</v>
      </c>
      <c r="F35" s="3" t="s">
        <v>86</v>
      </c>
      <c r="G35" s="3" t="s">
        <v>97</v>
      </c>
      <c r="H35" s="3" t="s">
        <v>20</v>
      </c>
      <c r="I35" s="3" t="s">
        <v>23</v>
      </c>
      <c r="J35" s="3" t="s">
        <v>24</v>
      </c>
      <c r="K35" s="30" t="s">
        <v>66</v>
      </c>
      <c r="L35" s="23"/>
      <c r="M35" s="6" t="s">
        <v>22</v>
      </c>
      <c r="N35" s="7">
        <v>1</v>
      </c>
      <c r="O35" s="7">
        <v>3</v>
      </c>
      <c r="P35" s="8" t="s">
        <v>26</v>
      </c>
      <c r="Q35" s="7">
        <f t="shared" si="4"/>
        <v>73.5</v>
      </c>
      <c r="R35" s="32">
        <f t="shared" si="0"/>
        <v>0</v>
      </c>
      <c r="S35" s="27">
        <f t="shared" si="5"/>
        <v>19.154999999999998</v>
      </c>
      <c r="T35" s="28">
        <f t="shared" si="1"/>
        <v>92.655000000000001</v>
      </c>
      <c r="U35" s="29">
        <f t="shared" si="2"/>
        <v>0.69696969696969702</v>
      </c>
      <c r="V35" s="12">
        <f t="shared" si="3"/>
        <v>0.2606122448979592</v>
      </c>
      <c r="W35">
        <f>COUNTIF($M$2:M35,1)</f>
        <v>23</v>
      </c>
      <c r="X35">
        <v>33</v>
      </c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8.75" customHeight="1" x14ac:dyDescent="0.2">
      <c r="A36" s="3">
        <v>34</v>
      </c>
      <c r="B36" s="4">
        <v>45111</v>
      </c>
      <c r="C36" s="3" t="s">
        <v>129</v>
      </c>
      <c r="D36" s="3" t="s">
        <v>28</v>
      </c>
      <c r="E36" s="3">
        <v>1</v>
      </c>
      <c r="F36" s="3" t="s">
        <v>86</v>
      </c>
      <c r="G36" s="3" t="s">
        <v>97</v>
      </c>
      <c r="H36" s="3" t="s">
        <v>20</v>
      </c>
      <c r="I36" s="3" t="s">
        <v>23</v>
      </c>
      <c r="J36" s="3" t="s">
        <v>21</v>
      </c>
      <c r="K36" s="30" t="s">
        <v>66</v>
      </c>
      <c r="L36" s="23"/>
      <c r="M36" s="6" t="s">
        <v>22</v>
      </c>
      <c r="N36" s="7">
        <v>1</v>
      </c>
      <c r="O36" s="7">
        <v>3</v>
      </c>
      <c r="P36" s="8" t="s">
        <v>26</v>
      </c>
      <c r="Q36" s="7">
        <f t="shared" si="4"/>
        <v>76.5</v>
      </c>
      <c r="R36" s="32">
        <f t="shared" si="0"/>
        <v>0</v>
      </c>
      <c r="S36" s="27">
        <f t="shared" si="5"/>
        <v>19.154999999999998</v>
      </c>
      <c r="T36" s="28">
        <f t="shared" si="1"/>
        <v>95.655000000000001</v>
      </c>
      <c r="U36" s="29">
        <f t="shared" si="2"/>
        <v>0.70588235294117652</v>
      </c>
      <c r="V36" s="12">
        <f t="shared" si="3"/>
        <v>0.25039215686274513</v>
      </c>
      <c r="W36">
        <f>COUNTIF($M$2:M36,1)</f>
        <v>24</v>
      </c>
      <c r="X36">
        <v>34</v>
      </c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  <row r="37" spans="1:246" ht="18.75" customHeight="1" x14ac:dyDescent="0.2">
      <c r="A37" s="3">
        <v>35</v>
      </c>
      <c r="B37" s="4">
        <v>45111</v>
      </c>
      <c r="C37" s="3" t="s">
        <v>130</v>
      </c>
      <c r="D37" s="3" t="s">
        <v>28</v>
      </c>
      <c r="E37" s="3">
        <v>1</v>
      </c>
      <c r="F37" s="3" t="s">
        <v>68</v>
      </c>
      <c r="G37" s="3" t="s">
        <v>97</v>
      </c>
      <c r="H37" s="3" t="s">
        <v>20</v>
      </c>
      <c r="I37" s="3" t="s">
        <v>23</v>
      </c>
      <c r="J37" s="3" t="s">
        <v>24</v>
      </c>
      <c r="K37" s="5" t="s">
        <v>59</v>
      </c>
      <c r="L37" s="23" t="s">
        <v>131</v>
      </c>
      <c r="M37" s="6" t="s">
        <v>25</v>
      </c>
      <c r="N37" s="7">
        <v>2.04</v>
      </c>
      <c r="O37" s="7">
        <v>2</v>
      </c>
      <c r="P37" s="8" t="s">
        <v>26</v>
      </c>
      <c r="Q37" s="7">
        <f t="shared" si="4"/>
        <v>78.5</v>
      </c>
      <c r="R37" s="26">
        <f t="shared" si="0"/>
        <v>-2</v>
      </c>
      <c r="S37" s="27">
        <f t="shared" si="5"/>
        <v>17.154999999999998</v>
      </c>
      <c r="T37" s="28">
        <f t="shared" si="1"/>
        <v>95.655000000000001</v>
      </c>
      <c r="U37" s="29">
        <f t="shared" si="2"/>
        <v>0.68571428571428572</v>
      </c>
      <c r="V37" s="12">
        <f t="shared" si="3"/>
        <v>0.21853503184713377</v>
      </c>
      <c r="W37">
        <f>COUNTIF($M$2:M37,1)</f>
        <v>24</v>
      </c>
      <c r="X37">
        <v>35</v>
      </c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</row>
    <row r="38" spans="1:246" ht="18.75" customHeight="1" x14ac:dyDescent="0.2">
      <c r="A38" s="3">
        <v>36</v>
      </c>
      <c r="B38" s="4">
        <v>45111</v>
      </c>
      <c r="C38" s="3" t="s">
        <v>132</v>
      </c>
      <c r="D38" s="3" t="s">
        <v>28</v>
      </c>
      <c r="E38" s="3">
        <v>1</v>
      </c>
      <c r="F38" s="3" t="s">
        <v>33</v>
      </c>
      <c r="G38" s="3" t="s">
        <v>96</v>
      </c>
      <c r="H38" s="3" t="s">
        <v>20</v>
      </c>
      <c r="I38" s="3" t="s">
        <v>23</v>
      </c>
      <c r="J38" s="3" t="s">
        <v>24</v>
      </c>
      <c r="K38" s="13" t="s">
        <v>79</v>
      </c>
      <c r="L38" s="23"/>
      <c r="M38" s="6" t="s">
        <v>22</v>
      </c>
      <c r="N38" s="7">
        <v>1.96</v>
      </c>
      <c r="O38" s="7">
        <v>5</v>
      </c>
      <c r="P38" s="8" t="s">
        <v>26</v>
      </c>
      <c r="Q38" s="7">
        <f t="shared" si="4"/>
        <v>83.5</v>
      </c>
      <c r="R38" s="25">
        <f t="shared" si="0"/>
        <v>4.8000000000000007</v>
      </c>
      <c r="S38" s="27">
        <f t="shared" si="5"/>
        <v>21.954999999999998</v>
      </c>
      <c r="T38" s="28">
        <f t="shared" si="1"/>
        <v>105.455</v>
      </c>
      <c r="U38" s="29">
        <f t="shared" si="2"/>
        <v>0.69444444444444442</v>
      </c>
      <c r="V38" s="12">
        <f t="shared" si="3"/>
        <v>0.26293413173652691</v>
      </c>
      <c r="W38">
        <f>COUNTIF($M$2:M38,1)</f>
        <v>25</v>
      </c>
      <c r="X38">
        <v>36</v>
      </c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</row>
    <row r="39" spans="1:246" ht="18.75" customHeight="1" x14ac:dyDescent="0.2">
      <c r="A39" s="3">
        <v>37</v>
      </c>
      <c r="B39" s="4">
        <v>45111</v>
      </c>
      <c r="C39" s="3" t="s">
        <v>133</v>
      </c>
      <c r="D39" s="3" t="s">
        <v>28</v>
      </c>
      <c r="E39" s="3">
        <v>1</v>
      </c>
      <c r="F39" s="3" t="s">
        <v>46</v>
      </c>
      <c r="G39" s="3" t="s">
        <v>96</v>
      </c>
      <c r="H39" s="3" t="s">
        <v>20</v>
      </c>
      <c r="I39" s="3" t="s">
        <v>23</v>
      </c>
      <c r="J39" s="3" t="s">
        <v>24</v>
      </c>
      <c r="K39" s="30" t="s">
        <v>56</v>
      </c>
      <c r="L39" s="23"/>
      <c r="M39" s="6" t="s">
        <v>22</v>
      </c>
      <c r="N39" s="7">
        <v>1</v>
      </c>
      <c r="O39" s="7">
        <v>2</v>
      </c>
      <c r="P39" s="8" t="s">
        <v>26</v>
      </c>
      <c r="Q39" s="7">
        <f t="shared" si="4"/>
        <v>85.5</v>
      </c>
      <c r="R39" s="32">
        <f t="shared" si="0"/>
        <v>0</v>
      </c>
      <c r="S39" s="27">
        <f t="shared" si="5"/>
        <v>21.954999999999998</v>
      </c>
      <c r="T39" s="28">
        <f t="shared" si="1"/>
        <v>107.455</v>
      </c>
      <c r="U39" s="29">
        <f t="shared" si="2"/>
        <v>0.70270270270270274</v>
      </c>
      <c r="V39" s="12">
        <f t="shared" si="3"/>
        <v>0.25678362573099411</v>
      </c>
      <c r="W39">
        <f>COUNTIF($M$2:M39,1)</f>
        <v>26</v>
      </c>
      <c r="X39">
        <v>37</v>
      </c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</row>
    <row r="40" spans="1:246" ht="18.75" customHeight="1" x14ac:dyDescent="0.2">
      <c r="A40" s="3">
        <v>38</v>
      </c>
      <c r="B40" s="4">
        <v>45111</v>
      </c>
      <c r="C40" s="3" t="s">
        <v>134</v>
      </c>
      <c r="D40" s="3" t="s">
        <v>28</v>
      </c>
      <c r="E40" s="3">
        <v>1</v>
      </c>
      <c r="F40" s="3" t="s">
        <v>113</v>
      </c>
      <c r="G40" s="3" t="s">
        <v>98</v>
      </c>
      <c r="H40" s="3" t="s">
        <v>20</v>
      </c>
      <c r="I40" s="3" t="s">
        <v>23</v>
      </c>
      <c r="J40" s="3" t="s">
        <v>24</v>
      </c>
      <c r="K40" s="13" t="s">
        <v>35</v>
      </c>
      <c r="L40" s="23"/>
      <c r="M40" s="6" t="s">
        <v>22</v>
      </c>
      <c r="N40" s="7">
        <v>2.19</v>
      </c>
      <c r="O40" s="7">
        <v>3</v>
      </c>
      <c r="P40" s="8" t="s">
        <v>26</v>
      </c>
      <c r="Q40" s="7">
        <f t="shared" si="4"/>
        <v>88.5</v>
      </c>
      <c r="R40" s="25">
        <f t="shared" si="0"/>
        <v>3.5700000000000003</v>
      </c>
      <c r="S40" s="27">
        <f t="shared" si="5"/>
        <v>25.524999999999999</v>
      </c>
      <c r="T40" s="28">
        <f t="shared" si="1"/>
        <v>114.02500000000001</v>
      </c>
      <c r="U40" s="29">
        <f t="shared" si="2"/>
        <v>0.71052631578947367</v>
      </c>
      <c r="V40" s="12">
        <f t="shared" si="3"/>
        <v>0.28841807909604528</v>
      </c>
      <c r="W40">
        <f>COUNTIF($M$2:M40,1)</f>
        <v>27</v>
      </c>
      <c r="X40">
        <v>38</v>
      </c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</row>
    <row r="41" spans="1:246" ht="18.75" customHeight="1" x14ac:dyDescent="0.2">
      <c r="A41" s="3">
        <v>39</v>
      </c>
      <c r="B41" s="4">
        <v>45111</v>
      </c>
      <c r="C41" s="3" t="s">
        <v>135</v>
      </c>
      <c r="D41" s="3" t="s">
        <v>28</v>
      </c>
      <c r="E41" s="3">
        <v>1</v>
      </c>
      <c r="F41" s="3" t="s">
        <v>95</v>
      </c>
      <c r="G41" s="3" t="s">
        <v>97</v>
      </c>
      <c r="H41" s="3" t="s">
        <v>20</v>
      </c>
      <c r="I41" s="3" t="s">
        <v>23</v>
      </c>
      <c r="J41" s="3" t="s">
        <v>21</v>
      </c>
      <c r="K41" s="5" t="s">
        <v>41</v>
      </c>
      <c r="L41" s="23"/>
      <c r="M41" s="6" t="s">
        <v>25</v>
      </c>
      <c r="N41" s="7">
        <v>2.0699999999999998</v>
      </c>
      <c r="O41" s="7">
        <v>2</v>
      </c>
      <c r="P41" s="8" t="s">
        <v>26</v>
      </c>
      <c r="Q41" s="7">
        <f t="shared" si="4"/>
        <v>90.5</v>
      </c>
      <c r="R41" s="26">
        <f t="shared" si="0"/>
        <v>-2</v>
      </c>
      <c r="S41" s="27">
        <f t="shared" si="5"/>
        <v>23.524999999999999</v>
      </c>
      <c r="T41" s="28">
        <f t="shared" si="1"/>
        <v>114.02500000000001</v>
      </c>
      <c r="U41" s="29">
        <f t="shared" si="2"/>
        <v>0.69230769230769229</v>
      </c>
      <c r="V41" s="12">
        <f t="shared" si="3"/>
        <v>0.25994475138121553</v>
      </c>
      <c r="W41">
        <f>COUNTIF($M$2:M41,1)</f>
        <v>27</v>
      </c>
      <c r="X41">
        <v>39</v>
      </c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</row>
    <row r="42" spans="1:246" ht="18.75" customHeight="1" x14ac:dyDescent="0.2">
      <c r="A42" s="3">
        <v>40</v>
      </c>
      <c r="B42" s="4">
        <v>45111</v>
      </c>
      <c r="C42" s="3" t="s">
        <v>135</v>
      </c>
      <c r="D42" s="3" t="s">
        <v>28</v>
      </c>
      <c r="E42" s="3">
        <v>1</v>
      </c>
      <c r="F42" s="3" t="s">
        <v>39</v>
      </c>
      <c r="G42" s="3" t="s">
        <v>97</v>
      </c>
      <c r="H42" s="3" t="s">
        <v>20</v>
      </c>
      <c r="I42" s="3" t="s">
        <v>23</v>
      </c>
      <c r="J42" s="3" t="s">
        <v>21</v>
      </c>
      <c r="K42" s="5" t="s">
        <v>41</v>
      </c>
      <c r="L42" s="23"/>
      <c r="M42" s="6" t="s">
        <v>25</v>
      </c>
      <c r="N42" s="7">
        <v>1.9</v>
      </c>
      <c r="O42" s="7">
        <v>2</v>
      </c>
      <c r="P42" s="8" t="s">
        <v>26</v>
      </c>
      <c r="Q42" s="7">
        <f t="shared" si="4"/>
        <v>92.5</v>
      </c>
      <c r="R42" s="26">
        <f t="shared" si="0"/>
        <v>-2</v>
      </c>
      <c r="S42" s="27">
        <f t="shared" si="5"/>
        <v>21.524999999999999</v>
      </c>
      <c r="T42" s="28">
        <f t="shared" si="1"/>
        <v>114.02500000000001</v>
      </c>
      <c r="U42" s="29">
        <f t="shared" si="2"/>
        <v>0.67500000000000004</v>
      </c>
      <c r="V42" s="12">
        <f t="shared" si="3"/>
        <v>0.23270270270270277</v>
      </c>
      <c r="W42">
        <f>COUNTIF($M$2:M42,1)</f>
        <v>27</v>
      </c>
      <c r="X42">
        <v>40</v>
      </c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</row>
    <row r="43" spans="1:246" ht="18.75" customHeight="1" x14ac:dyDescent="0.2">
      <c r="A43" s="3">
        <v>41</v>
      </c>
      <c r="B43" s="4">
        <v>45111</v>
      </c>
      <c r="C43" s="3" t="s">
        <v>132</v>
      </c>
      <c r="D43" s="3" t="s">
        <v>28</v>
      </c>
      <c r="E43" s="3">
        <v>1</v>
      </c>
      <c r="F43" s="3" t="s">
        <v>31</v>
      </c>
      <c r="G43" s="3" t="s">
        <v>96</v>
      </c>
      <c r="H43" s="3" t="s">
        <v>20</v>
      </c>
      <c r="I43" s="3" t="s">
        <v>23</v>
      </c>
      <c r="J43" s="3" t="s">
        <v>21</v>
      </c>
      <c r="K43" s="5" t="s">
        <v>79</v>
      </c>
      <c r="L43" s="23" t="s">
        <v>136</v>
      </c>
      <c r="M43" s="6" t="s">
        <v>25</v>
      </c>
      <c r="N43" s="7">
        <v>1.93</v>
      </c>
      <c r="O43" s="7">
        <v>3</v>
      </c>
      <c r="P43" s="8" t="s">
        <v>26</v>
      </c>
      <c r="Q43" s="7">
        <f t="shared" si="4"/>
        <v>95.5</v>
      </c>
      <c r="R43" s="26">
        <f t="shared" si="0"/>
        <v>-3</v>
      </c>
      <c r="S43" s="27">
        <f t="shared" si="5"/>
        <v>18.524999999999999</v>
      </c>
      <c r="T43" s="28">
        <f t="shared" si="1"/>
        <v>114.02500000000001</v>
      </c>
      <c r="U43" s="29">
        <f t="shared" si="2"/>
        <v>0.65853658536585369</v>
      </c>
      <c r="V43" s="12">
        <f t="shared" si="3"/>
        <v>0.19397905759162309</v>
      </c>
      <c r="W43">
        <f>COUNTIF($M$2:M43,1)</f>
        <v>27</v>
      </c>
      <c r="X43">
        <v>41</v>
      </c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</row>
    <row r="44" spans="1:246" ht="18.75" customHeight="1" x14ac:dyDescent="0.2">
      <c r="A44" s="3">
        <v>42</v>
      </c>
      <c r="B44" s="4">
        <v>45111</v>
      </c>
      <c r="C44" s="3" t="s">
        <v>132</v>
      </c>
      <c r="D44" s="3" t="s">
        <v>28</v>
      </c>
      <c r="E44" s="3">
        <v>1</v>
      </c>
      <c r="F44" s="3" t="s">
        <v>57</v>
      </c>
      <c r="G44" s="3" t="s">
        <v>96</v>
      </c>
      <c r="H44" s="3" t="s">
        <v>20</v>
      </c>
      <c r="I44" s="3" t="s">
        <v>23</v>
      </c>
      <c r="J44" s="3" t="s">
        <v>21</v>
      </c>
      <c r="K44" s="5" t="s">
        <v>79</v>
      </c>
      <c r="L44" s="23" t="s">
        <v>136</v>
      </c>
      <c r="M44" s="6" t="s">
        <v>25</v>
      </c>
      <c r="N44" s="7">
        <v>3</v>
      </c>
      <c r="O44" s="7">
        <v>2</v>
      </c>
      <c r="P44" s="8" t="s">
        <v>26</v>
      </c>
      <c r="Q44" s="7">
        <f t="shared" si="4"/>
        <v>97.5</v>
      </c>
      <c r="R44" s="26">
        <f t="shared" si="0"/>
        <v>-2</v>
      </c>
      <c r="S44" s="27">
        <f t="shared" si="5"/>
        <v>16.524999999999999</v>
      </c>
      <c r="T44" s="28">
        <f t="shared" si="1"/>
        <v>114.02500000000001</v>
      </c>
      <c r="U44" s="29">
        <f t="shared" si="2"/>
        <v>0.6428571428571429</v>
      </c>
      <c r="V44" s="12">
        <f t="shared" si="3"/>
        <v>0.16948717948717953</v>
      </c>
      <c r="W44">
        <f>COUNTIF($M$2:M44,1)</f>
        <v>27</v>
      </c>
      <c r="X44">
        <v>42</v>
      </c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</row>
    <row r="45" spans="1:246" ht="18.75" customHeight="1" x14ac:dyDescent="0.2">
      <c r="A45" s="3">
        <v>43</v>
      </c>
      <c r="B45" s="4">
        <v>45111</v>
      </c>
      <c r="C45" s="3" t="s">
        <v>137</v>
      </c>
      <c r="D45" s="3" t="s">
        <v>28</v>
      </c>
      <c r="E45" s="3">
        <v>1</v>
      </c>
      <c r="F45" s="3" t="s">
        <v>138</v>
      </c>
      <c r="G45" s="3" t="s">
        <v>96</v>
      </c>
      <c r="H45" s="3" t="s">
        <v>20</v>
      </c>
      <c r="I45" s="3" t="s">
        <v>23</v>
      </c>
      <c r="J45" s="3" t="s">
        <v>21</v>
      </c>
      <c r="K45" s="13" t="s">
        <v>47</v>
      </c>
      <c r="L45" s="23"/>
      <c r="M45" s="6" t="s">
        <v>22</v>
      </c>
      <c r="N45" s="7">
        <v>1.84</v>
      </c>
      <c r="O45" s="7">
        <v>2</v>
      </c>
      <c r="P45" s="8" t="s">
        <v>26</v>
      </c>
      <c r="Q45" s="7">
        <f t="shared" si="4"/>
        <v>99.5</v>
      </c>
      <c r="R45" s="25">
        <f t="shared" si="0"/>
        <v>1.6800000000000002</v>
      </c>
      <c r="S45" s="27">
        <f t="shared" si="5"/>
        <v>18.204999999999998</v>
      </c>
      <c r="T45" s="28">
        <f t="shared" si="1"/>
        <v>117.705</v>
      </c>
      <c r="U45" s="29">
        <f t="shared" si="2"/>
        <v>0.65116279069767447</v>
      </c>
      <c r="V45" s="12">
        <f t="shared" si="3"/>
        <v>0.182964824120603</v>
      </c>
      <c r="W45">
        <f>COUNTIF($M$2:M45,1)</f>
        <v>28</v>
      </c>
      <c r="X45">
        <v>43</v>
      </c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</row>
    <row r="46" spans="1:246" ht="18.75" customHeight="1" x14ac:dyDescent="0.2">
      <c r="A46" s="3">
        <v>44</v>
      </c>
      <c r="B46" s="4">
        <v>45111</v>
      </c>
      <c r="C46" s="3" t="s">
        <v>137</v>
      </c>
      <c r="D46" s="3" t="s">
        <v>28</v>
      </c>
      <c r="E46" s="3">
        <v>1</v>
      </c>
      <c r="F46" s="3" t="s">
        <v>139</v>
      </c>
      <c r="G46" s="3" t="s">
        <v>96</v>
      </c>
      <c r="H46" s="3" t="s">
        <v>20</v>
      </c>
      <c r="I46" s="3" t="s">
        <v>23</v>
      </c>
      <c r="J46" s="3" t="s">
        <v>21</v>
      </c>
      <c r="K46" s="13" t="s">
        <v>47</v>
      </c>
      <c r="L46" s="23"/>
      <c r="M46" s="6" t="s">
        <v>22</v>
      </c>
      <c r="N46" s="7">
        <v>1.89</v>
      </c>
      <c r="O46" s="7">
        <v>2</v>
      </c>
      <c r="P46" s="8" t="s">
        <v>26</v>
      </c>
      <c r="Q46" s="7">
        <f t="shared" si="4"/>
        <v>101.5</v>
      </c>
      <c r="R46" s="25">
        <f t="shared" si="0"/>
        <v>1.7799999999999998</v>
      </c>
      <c r="S46" s="27">
        <f t="shared" si="5"/>
        <v>19.984999999999999</v>
      </c>
      <c r="T46" s="28">
        <f t="shared" si="1"/>
        <v>121.485</v>
      </c>
      <c r="U46" s="29">
        <f t="shared" si="2"/>
        <v>0.65909090909090906</v>
      </c>
      <c r="V46" s="12">
        <f t="shared" si="3"/>
        <v>0.19689655172413792</v>
      </c>
      <c r="W46">
        <f>COUNTIF($M$2:M46,1)</f>
        <v>29</v>
      </c>
      <c r="X46">
        <v>44</v>
      </c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</row>
    <row r="47" spans="1:246" ht="18.75" customHeight="1" x14ac:dyDescent="0.2">
      <c r="A47" s="3">
        <v>45</v>
      </c>
      <c r="B47" s="4">
        <v>45111</v>
      </c>
      <c r="C47" s="3" t="s">
        <v>137</v>
      </c>
      <c r="D47" s="3" t="s">
        <v>28</v>
      </c>
      <c r="E47" s="3">
        <v>1</v>
      </c>
      <c r="F47" s="3" t="s">
        <v>75</v>
      </c>
      <c r="G47" s="3" t="s">
        <v>96</v>
      </c>
      <c r="H47" s="3" t="s">
        <v>20</v>
      </c>
      <c r="I47" s="3" t="s">
        <v>23</v>
      </c>
      <c r="J47" s="3" t="s">
        <v>21</v>
      </c>
      <c r="K47" s="13" t="s">
        <v>47</v>
      </c>
      <c r="L47" s="23"/>
      <c r="M47" s="6" t="s">
        <v>22</v>
      </c>
      <c r="N47" s="7">
        <v>2</v>
      </c>
      <c r="O47" s="7">
        <v>2</v>
      </c>
      <c r="P47" s="8" t="s">
        <v>26</v>
      </c>
      <c r="Q47" s="7">
        <f t="shared" si="4"/>
        <v>103.5</v>
      </c>
      <c r="R47" s="25">
        <f t="shared" si="0"/>
        <v>2</v>
      </c>
      <c r="S47" s="27">
        <f t="shared" si="5"/>
        <v>21.984999999999999</v>
      </c>
      <c r="T47" s="28">
        <f t="shared" si="1"/>
        <v>125.485</v>
      </c>
      <c r="U47" s="29">
        <f t="shared" si="2"/>
        <v>0.66666666666666663</v>
      </c>
      <c r="V47" s="12">
        <f t="shared" si="3"/>
        <v>0.21241545893719807</v>
      </c>
      <c r="W47">
        <f>COUNTIF($M$2:M47,1)</f>
        <v>30</v>
      </c>
      <c r="X47">
        <v>45</v>
      </c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</row>
    <row r="48" spans="1:246" ht="18.75" customHeight="1" x14ac:dyDescent="0.2">
      <c r="A48" s="3">
        <v>46</v>
      </c>
      <c r="B48" s="4">
        <v>45111</v>
      </c>
      <c r="C48" s="3" t="s">
        <v>137</v>
      </c>
      <c r="D48" s="3" t="s">
        <v>28</v>
      </c>
      <c r="E48" s="3">
        <v>1</v>
      </c>
      <c r="F48" s="3" t="s">
        <v>140</v>
      </c>
      <c r="G48" s="3" t="s">
        <v>96</v>
      </c>
      <c r="H48" s="3" t="s">
        <v>20</v>
      </c>
      <c r="I48" s="3" t="s">
        <v>23</v>
      </c>
      <c r="J48" s="3" t="s">
        <v>21</v>
      </c>
      <c r="K48" s="5" t="s">
        <v>47</v>
      </c>
      <c r="L48" s="23"/>
      <c r="M48" s="6" t="s">
        <v>25</v>
      </c>
      <c r="N48" s="7">
        <v>2.2000000000000002</v>
      </c>
      <c r="O48" s="7">
        <v>1</v>
      </c>
      <c r="P48" s="8" t="s">
        <v>26</v>
      </c>
      <c r="Q48" s="7">
        <f t="shared" si="4"/>
        <v>104.5</v>
      </c>
      <c r="R48" s="26">
        <f t="shared" si="0"/>
        <v>-1</v>
      </c>
      <c r="S48" s="27">
        <f t="shared" si="5"/>
        <v>20.984999999999999</v>
      </c>
      <c r="T48" s="28">
        <f t="shared" si="1"/>
        <v>125.485</v>
      </c>
      <c r="U48" s="29">
        <f t="shared" si="2"/>
        <v>0.65217391304347827</v>
      </c>
      <c r="V48" s="12">
        <f t="shared" si="3"/>
        <v>0.20081339712918661</v>
      </c>
      <c r="W48">
        <f>COUNTIF($M$2:M48,1)</f>
        <v>30</v>
      </c>
      <c r="X48">
        <v>46</v>
      </c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</row>
    <row r="49" spans="1:246" ht="18.75" customHeight="1" x14ac:dyDescent="0.2">
      <c r="A49" s="3">
        <v>47</v>
      </c>
      <c r="B49" s="4">
        <v>45112</v>
      </c>
      <c r="C49" s="3" t="s">
        <v>141</v>
      </c>
      <c r="D49" s="3" t="s">
        <v>28</v>
      </c>
      <c r="E49" s="3">
        <v>1</v>
      </c>
      <c r="F49" s="3" t="s">
        <v>78</v>
      </c>
      <c r="G49" s="3"/>
      <c r="H49" s="3" t="s">
        <v>20</v>
      </c>
      <c r="I49" s="3" t="s">
        <v>23</v>
      </c>
      <c r="J49" s="3" t="s">
        <v>21</v>
      </c>
      <c r="K49" s="5" t="s">
        <v>66</v>
      </c>
      <c r="L49" s="23" t="s">
        <v>142</v>
      </c>
      <c r="M49" s="6" t="s">
        <v>25</v>
      </c>
      <c r="N49" s="7">
        <v>1.92</v>
      </c>
      <c r="O49" s="7">
        <v>2</v>
      </c>
      <c r="P49" s="8" t="s">
        <v>26</v>
      </c>
      <c r="Q49" s="7">
        <f t="shared" si="4"/>
        <v>106.5</v>
      </c>
      <c r="R49" s="26">
        <f t="shared" si="0"/>
        <v>-2</v>
      </c>
      <c r="S49" s="27">
        <f t="shared" si="5"/>
        <v>18.984999999999999</v>
      </c>
      <c r="T49" s="28">
        <f t="shared" si="1"/>
        <v>125.485</v>
      </c>
      <c r="U49" s="29">
        <f t="shared" si="2"/>
        <v>0.63829787234042556</v>
      </c>
      <c r="V49" s="12">
        <f t="shared" si="3"/>
        <v>0.17826291079812207</v>
      </c>
      <c r="W49">
        <f>COUNTIF($M$2:M49,1)</f>
        <v>30</v>
      </c>
      <c r="X49">
        <v>47</v>
      </c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</row>
    <row r="50" spans="1:246" ht="18.75" customHeight="1" x14ac:dyDescent="0.2">
      <c r="A50" s="3">
        <v>48</v>
      </c>
      <c r="B50" s="4">
        <v>45112</v>
      </c>
      <c r="C50" s="3" t="s">
        <v>143</v>
      </c>
      <c r="D50" s="3" t="s">
        <v>28</v>
      </c>
      <c r="E50" s="3">
        <v>1</v>
      </c>
      <c r="F50" s="3" t="s">
        <v>44</v>
      </c>
      <c r="G50" s="3" t="s">
        <v>97</v>
      </c>
      <c r="H50" s="3" t="s">
        <v>20</v>
      </c>
      <c r="I50" s="3" t="s">
        <v>23</v>
      </c>
      <c r="J50" s="3" t="s">
        <v>21</v>
      </c>
      <c r="K50" s="13" t="s">
        <v>63</v>
      </c>
      <c r="L50" s="23"/>
      <c r="M50" s="6" t="s">
        <v>22</v>
      </c>
      <c r="N50" s="7">
        <v>1.88</v>
      </c>
      <c r="O50" s="7">
        <v>3</v>
      </c>
      <c r="P50" s="8" t="s">
        <v>26</v>
      </c>
      <c r="Q50" s="7">
        <f t="shared" si="4"/>
        <v>109.5</v>
      </c>
      <c r="R50" s="25">
        <f t="shared" si="0"/>
        <v>2.6399999999999997</v>
      </c>
      <c r="S50" s="27">
        <f t="shared" si="5"/>
        <v>21.625</v>
      </c>
      <c r="T50" s="28">
        <f t="shared" si="1"/>
        <v>131.125</v>
      </c>
      <c r="U50" s="29">
        <f t="shared" si="2"/>
        <v>0.64583333333333337</v>
      </c>
      <c r="V50" s="12">
        <f t="shared" si="3"/>
        <v>0.19748858447488585</v>
      </c>
      <c r="W50">
        <f>COUNTIF($M$2:M50,1)</f>
        <v>31</v>
      </c>
      <c r="X50">
        <v>48</v>
      </c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</row>
    <row r="51" spans="1:246" ht="18.75" customHeight="1" x14ac:dyDescent="0.2">
      <c r="A51" s="3">
        <v>49</v>
      </c>
      <c r="B51" s="4">
        <v>45112</v>
      </c>
      <c r="C51" s="3" t="s">
        <v>144</v>
      </c>
      <c r="D51" s="3" t="s">
        <v>28</v>
      </c>
      <c r="E51" s="3">
        <v>1</v>
      </c>
      <c r="F51" s="3" t="s">
        <v>115</v>
      </c>
      <c r="G51" s="3" t="s">
        <v>96</v>
      </c>
      <c r="H51" s="3" t="s">
        <v>20</v>
      </c>
      <c r="I51" s="3" t="s">
        <v>23</v>
      </c>
      <c r="J51" s="3" t="s">
        <v>24</v>
      </c>
      <c r="K51" s="5" t="s">
        <v>52</v>
      </c>
      <c r="L51" s="23"/>
      <c r="M51" s="6" t="s">
        <v>25</v>
      </c>
      <c r="N51" s="7">
        <v>1.95</v>
      </c>
      <c r="O51" s="7">
        <v>2</v>
      </c>
      <c r="P51" s="8" t="s">
        <v>26</v>
      </c>
      <c r="Q51" s="7">
        <f t="shared" si="4"/>
        <v>111.5</v>
      </c>
      <c r="R51" s="26">
        <f t="shared" si="0"/>
        <v>-2</v>
      </c>
      <c r="S51" s="27">
        <f t="shared" si="5"/>
        <v>19.625</v>
      </c>
      <c r="T51" s="28">
        <f t="shared" si="1"/>
        <v>131.125</v>
      </c>
      <c r="U51" s="29">
        <f t="shared" si="2"/>
        <v>0.63265306122448983</v>
      </c>
      <c r="V51" s="12">
        <f t="shared" si="3"/>
        <v>0.17600896860986548</v>
      </c>
      <c r="W51">
        <f>COUNTIF($M$2:M51,1)</f>
        <v>31</v>
      </c>
      <c r="X51">
        <v>49</v>
      </c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</row>
    <row r="52" spans="1:246" ht="18.75" customHeight="1" x14ac:dyDescent="0.2">
      <c r="A52" s="3">
        <v>50</v>
      </c>
      <c r="B52" s="4">
        <v>45112</v>
      </c>
      <c r="C52" s="3" t="s">
        <v>145</v>
      </c>
      <c r="D52" s="3" t="s">
        <v>28</v>
      </c>
      <c r="E52" s="3">
        <v>1</v>
      </c>
      <c r="F52" s="3" t="s">
        <v>113</v>
      </c>
      <c r="G52" s="3" t="s">
        <v>96</v>
      </c>
      <c r="H52" s="3" t="s">
        <v>20</v>
      </c>
      <c r="I52" s="3" t="s">
        <v>23</v>
      </c>
      <c r="J52" s="3" t="s">
        <v>24</v>
      </c>
      <c r="K52" s="30" t="s">
        <v>37</v>
      </c>
      <c r="L52" s="23"/>
      <c r="M52" s="6" t="s">
        <v>22</v>
      </c>
      <c r="N52" s="7">
        <v>1</v>
      </c>
      <c r="O52" s="7">
        <v>2</v>
      </c>
      <c r="P52" s="8" t="s">
        <v>26</v>
      </c>
      <c r="Q52" s="7">
        <f t="shared" si="4"/>
        <v>113.5</v>
      </c>
      <c r="R52" s="32">
        <f t="shared" si="0"/>
        <v>0</v>
      </c>
      <c r="S52" s="27">
        <f t="shared" si="5"/>
        <v>19.625</v>
      </c>
      <c r="T52" s="28">
        <f t="shared" si="1"/>
        <v>133.125</v>
      </c>
      <c r="U52" s="29">
        <f t="shared" si="2"/>
        <v>0.64</v>
      </c>
      <c r="V52" s="12">
        <f t="shared" si="3"/>
        <v>0.17290748898678415</v>
      </c>
      <c r="W52">
        <f>COUNTIF($M$2:M52,1)</f>
        <v>32</v>
      </c>
      <c r="X52">
        <v>50</v>
      </c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</row>
    <row r="53" spans="1:246" ht="18.75" customHeight="1" x14ac:dyDescent="0.2">
      <c r="A53" s="3">
        <v>51</v>
      </c>
      <c r="B53" s="4">
        <v>45112</v>
      </c>
      <c r="C53" s="3" t="s">
        <v>146</v>
      </c>
      <c r="D53" s="3" t="s">
        <v>28</v>
      </c>
      <c r="E53" s="3">
        <v>1</v>
      </c>
      <c r="F53" s="3" t="s">
        <v>33</v>
      </c>
      <c r="G53" s="3" t="s">
        <v>97</v>
      </c>
      <c r="H53" s="3" t="s">
        <v>20</v>
      </c>
      <c r="I53" s="3" t="s">
        <v>23</v>
      </c>
      <c r="J53" s="3" t="s">
        <v>21</v>
      </c>
      <c r="K53" s="5" t="s">
        <v>147</v>
      </c>
      <c r="L53" s="23"/>
      <c r="M53" s="6" t="s">
        <v>25</v>
      </c>
      <c r="N53" s="7">
        <v>1.84</v>
      </c>
      <c r="O53" s="7">
        <v>1</v>
      </c>
      <c r="P53" s="8" t="s">
        <v>26</v>
      </c>
      <c r="Q53" s="7">
        <f t="shared" si="4"/>
        <v>114.5</v>
      </c>
      <c r="R53" s="26">
        <f t="shared" si="0"/>
        <v>-1</v>
      </c>
      <c r="S53" s="27">
        <f t="shared" si="5"/>
        <v>18.625</v>
      </c>
      <c r="T53" s="28">
        <f t="shared" si="1"/>
        <v>133.125</v>
      </c>
      <c r="U53" s="29">
        <f t="shared" si="2"/>
        <v>0.62745098039215685</v>
      </c>
      <c r="V53" s="12">
        <f t="shared" si="3"/>
        <v>0.16266375545851527</v>
      </c>
      <c r="W53">
        <f>COUNTIF($M$2:M53,1)</f>
        <v>32</v>
      </c>
      <c r="X53">
        <v>51</v>
      </c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</row>
    <row r="54" spans="1:246" ht="18.75" customHeight="1" x14ac:dyDescent="0.2">
      <c r="A54" s="3">
        <v>52</v>
      </c>
      <c r="B54" s="4">
        <v>45112</v>
      </c>
      <c r="C54" s="3" t="s">
        <v>148</v>
      </c>
      <c r="D54" s="3" t="s">
        <v>28</v>
      </c>
      <c r="E54" s="3">
        <v>1</v>
      </c>
      <c r="F54" s="3" t="s">
        <v>115</v>
      </c>
      <c r="G54" s="3" t="s">
        <v>96</v>
      </c>
      <c r="H54" s="3" t="s">
        <v>20</v>
      </c>
      <c r="I54" s="3" t="s">
        <v>23</v>
      </c>
      <c r="J54" s="3" t="s">
        <v>21</v>
      </c>
      <c r="K54" s="5" t="s">
        <v>52</v>
      </c>
      <c r="L54" s="23"/>
      <c r="M54" s="6" t="s">
        <v>25</v>
      </c>
      <c r="N54" s="7">
        <v>2.0699999999999998</v>
      </c>
      <c r="O54" s="7">
        <v>2</v>
      </c>
      <c r="P54" s="8" t="s">
        <v>26</v>
      </c>
      <c r="Q54" s="7">
        <f t="shared" si="4"/>
        <v>116.5</v>
      </c>
      <c r="R54" s="26">
        <f t="shared" si="0"/>
        <v>-2</v>
      </c>
      <c r="S54" s="27">
        <f t="shared" si="5"/>
        <v>16.625</v>
      </c>
      <c r="T54" s="28">
        <f t="shared" si="1"/>
        <v>133.125</v>
      </c>
      <c r="U54" s="29">
        <f t="shared" si="2"/>
        <v>0.61538461538461542</v>
      </c>
      <c r="V54" s="12">
        <f t="shared" si="3"/>
        <v>0.1427038626609442</v>
      </c>
      <c r="W54">
        <f>COUNTIF($M$2:M54,1)</f>
        <v>32</v>
      </c>
      <c r="X54">
        <v>52</v>
      </c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</row>
    <row r="55" spans="1:246" ht="18.75" customHeight="1" x14ac:dyDescent="0.2">
      <c r="A55" s="3">
        <v>53</v>
      </c>
      <c r="B55" s="4">
        <v>45114</v>
      </c>
      <c r="C55" s="3" t="s">
        <v>149</v>
      </c>
      <c r="D55" s="3" t="s">
        <v>28</v>
      </c>
      <c r="E55" s="3">
        <v>1</v>
      </c>
      <c r="F55" s="3" t="s">
        <v>39</v>
      </c>
      <c r="G55" s="3" t="s">
        <v>97</v>
      </c>
      <c r="H55" s="3" t="s">
        <v>20</v>
      </c>
      <c r="I55" s="3" t="s">
        <v>23</v>
      </c>
      <c r="J55" s="3" t="s">
        <v>24</v>
      </c>
      <c r="K55" s="13" t="s">
        <v>54</v>
      </c>
      <c r="L55" s="23"/>
      <c r="M55" s="6" t="s">
        <v>22</v>
      </c>
      <c r="N55" s="7">
        <v>1.4950000000000001</v>
      </c>
      <c r="O55" s="7">
        <v>2</v>
      </c>
      <c r="P55" s="8" t="s">
        <v>26</v>
      </c>
      <c r="Q55" s="7">
        <f t="shared" si="4"/>
        <v>118.5</v>
      </c>
      <c r="R55" s="25">
        <f t="shared" si="0"/>
        <v>0.99000000000000021</v>
      </c>
      <c r="S55" s="27">
        <f t="shared" si="5"/>
        <v>17.615000000000002</v>
      </c>
      <c r="T55" s="28">
        <f t="shared" si="1"/>
        <v>136.11500000000001</v>
      </c>
      <c r="U55" s="29">
        <f t="shared" si="2"/>
        <v>0.62264150943396224</v>
      </c>
      <c r="V55" s="12">
        <f t="shared" si="3"/>
        <v>0.14864978902953593</v>
      </c>
      <c r="W55">
        <f>COUNTIF($M$2:M55,1)</f>
        <v>33</v>
      </c>
      <c r="X55">
        <v>53</v>
      </c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</row>
    <row r="56" spans="1:246" ht="18.75" customHeight="1" x14ac:dyDescent="0.2">
      <c r="A56" s="3">
        <v>54</v>
      </c>
      <c r="B56" s="4">
        <v>45114</v>
      </c>
      <c r="C56" s="3" t="s">
        <v>150</v>
      </c>
      <c r="D56" s="3" t="s">
        <v>28</v>
      </c>
      <c r="E56" s="3">
        <v>1</v>
      </c>
      <c r="F56" s="3" t="s">
        <v>67</v>
      </c>
      <c r="G56" s="3" t="s">
        <v>97</v>
      </c>
      <c r="H56" s="3" t="s">
        <v>20</v>
      </c>
      <c r="I56" s="3" t="s">
        <v>23</v>
      </c>
      <c r="J56" s="3" t="s">
        <v>24</v>
      </c>
      <c r="K56" s="13" t="s">
        <v>38</v>
      </c>
      <c r="L56" s="23"/>
      <c r="M56" s="6" t="s">
        <v>22</v>
      </c>
      <c r="N56" s="7">
        <v>1.94</v>
      </c>
      <c r="O56" s="7">
        <v>2</v>
      </c>
      <c r="P56" s="8" t="s">
        <v>26</v>
      </c>
      <c r="Q56" s="7">
        <f t="shared" si="4"/>
        <v>120.5</v>
      </c>
      <c r="R56" s="25">
        <f t="shared" si="0"/>
        <v>1.88</v>
      </c>
      <c r="S56" s="27">
        <f t="shared" si="5"/>
        <v>19.495000000000001</v>
      </c>
      <c r="T56" s="28">
        <f t="shared" si="1"/>
        <v>139.995</v>
      </c>
      <c r="U56" s="29">
        <f t="shared" si="2"/>
        <v>0.62962962962962965</v>
      </c>
      <c r="V56" s="12">
        <f t="shared" si="3"/>
        <v>0.16178423236514528</v>
      </c>
      <c r="W56">
        <f>COUNTIF($M$2:M56,1)</f>
        <v>34</v>
      </c>
      <c r="X56">
        <v>54</v>
      </c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</row>
    <row r="57" spans="1:246" ht="18.75" customHeight="1" x14ac:dyDescent="0.2">
      <c r="A57" s="3">
        <v>55</v>
      </c>
      <c r="B57" s="4">
        <v>45114</v>
      </c>
      <c r="C57" s="3" t="s">
        <v>151</v>
      </c>
      <c r="D57" s="3" t="s">
        <v>28</v>
      </c>
      <c r="E57" s="3">
        <v>1</v>
      </c>
      <c r="F57" s="3" t="s">
        <v>50</v>
      </c>
      <c r="G57" s="3" t="s">
        <v>97</v>
      </c>
      <c r="H57" s="3" t="s">
        <v>20</v>
      </c>
      <c r="I57" s="3" t="s">
        <v>23</v>
      </c>
      <c r="J57" s="3" t="s">
        <v>24</v>
      </c>
      <c r="K57" s="13" t="s">
        <v>54</v>
      </c>
      <c r="L57" s="23"/>
      <c r="M57" s="6" t="s">
        <v>22</v>
      </c>
      <c r="N57" s="7">
        <v>1.9</v>
      </c>
      <c r="O57" s="7">
        <v>4</v>
      </c>
      <c r="P57" s="8" t="s">
        <v>26</v>
      </c>
      <c r="Q57" s="7">
        <f t="shared" si="4"/>
        <v>124.5</v>
      </c>
      <c r="R57" s="25">
        <f t="shared" si="0"/>
        <v>3.5999999999999996</v>
      </c>
      <c r="S57" s="27">
        <f t="shared" si="5"/>
        <v>23.094999999999999</v>
      </c>
      <c r="T57" s="28">
        <f t="shared" si="1"/>
        <v>147.595</v>
      </c>
      <c r="U57" s="29">
        <f t="shared" si="2"/>
        <v>0.63636363636363635</v>
      </c>
      <c r="V57" s="12">
        <f t="shared" si="3"/>
        <v>0.18550200803212852</v>
      </c>
      <c r="W57">
        <f>COUNTIF($M$2:M57,1)</f>
        <v>35</v>
      </c>
      <c r="X57">
        <v>55</v>
      </c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</row>
    <row r="58" spans="1:246" ht="18.75" customHeight="1" x14ac:dyDescent="0.2">
      <c r="A58" s="3">
        <v>56</v>
      </c>
      <c r="B58" s="4">
        <v>45114</v>
      </c>
      <c r="C58" s="3" t="s">
        <v>87</v>
      </c>
      <c r="D58" s="3" t="s">
        <v>28</v>
      </c>
      <c r="E58" s="3">
        <v>1</v>
      </c>
      <c r="F58" s="3" t="s">
        <v>152</v>
      </c>
      <c r="G58" s="3" t="s">
        <v>97</v>
      </c>
      <c r="H58" s="3" t="s">
        <v>20</v>
      </c>
      <c r="I58" s="3" t="s">
        <v>108</v>
      </c>
      <c r="J58" s="3" t="s">
        <v>21</v>
      </c>
      <c r="K58" s="13" t="s">
        <v>65</v>
      </c>
      <c r="L58" s="23"/>
      <c r="M58" s="6" t="s">
        <v>22</v>
      </c>
      <c r="N58" s="7">
        <v>2.4</v>
      </c>
      <c r="O58" s="7">
        <v>2</v>
      </c>
      <c r="P58" s="8" t="s">
        <v>26</v>
      </c>
      <c r="Q58" s="7">
        <f t="shared" si="4"/>
        <v>126.5</v>
      </c>
      <c r="R58" s="25">
        <f t="shared" si="0"/>
        <v>2.8</v>
      </c>
      <c r="S58" s="27">
        <f t="shared" si="5"/>
        <v>25.895</v>
      </c>
      <c r="T58" s="28">
        <f t="shared" si="1"/>
        <v>152.39500000000001</v>
      </c>
      <c r="U58" s="29">
        <f t="shared" si="2"/>
        <v>0.6428571428571429</v>
      </c>
      <c r="V58" s="12">
        <f t="shared" si="3"/>
        <v>0.20470355731225304</v>
      </c>
      <c r="W58">
        <f>COUNTIF($M$2:M58,1)</f>
        <v>36</v>
      </c>
      <c r="X58">
        <v>56</v>
      </c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</row>
    <row r="59" spans="1:246" ht="18.75" customHeight="1" x14ac:dyDescent="0.2">
      <c r="A59" s="3">
        <v>57</v>
      </c>
      <c r="B59" s="4">
        <v>45114</v>
      </c>
      <c r="C59" s="3" t="s">
        <v>87</v>
      </c>
      <c r="D59" s="3" t="s">
        <v>28</v>
      </c>
      <c r="E59" s="3">
        <v>1</v>
      </c>
      <c r="F59" s="3" t="s">
        <v>152</v>
      </c>
      <c r="G59" s="3" t="s">
        <v>97</v>
      </c>
      <c r="H59" s="3" t="s">
        <v>20</v>
      </c>
      <c r="I59" s="3" t="s">
        <v>108</v>
      </c>
      <c r="J59" s="3" t="s">
        <v>21</v>
      </c>
      <c r="K59" s="13" t="s">
        <v>65</v>
      </c>
      <c r="L59" s="23"/>
      <c r="M59" s="6" t="s">
        <v>22</v>
      </c>
      <c r="N59" s="7">
        <v>3.25</v>
      </c>
      <c r="O59" s="7">
        <v>2</v>
      </c>
      <c r="P59" s="8" t="s">
        <v>26</v>
      </c>
      <c r="Q59" s="7">
        <f t="shared" si="4"/>
        <v>128.5</v>
      </c>
      <c r="R59" s="25">
        <f t="shared" si="0"/>
        <v>4.5</v>
      </c>
      <c r="S59" s="27">
        <f t="shared" si="5"/>
        <v>30.395</v>
      </c>
      <c r="T59" s="28">
        <f t="shared" si="1"/>
        <v>158.89500000000001</v>
      </c>
      <c r="U59" s="29">
        <f t="shared" si="2"/>
        <v>0.64912280701754388</v>
      </c>
      <c r="V59" s="12">
        <f t="shared" si="3"/>
        <v>0.23653696498054483</v>
      </c>
      <c r="W59">
        <f>COUNTIF($M$2:M59,1)</f>
        <v>37</v>
      </c>
      <c r="X59">
        <v>57</v>
      </c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</row>
    <row r="60" spans="1:246" ht="18.75" customHeight="1" x14ac:dyDescent="0.2">
      <c r="A60" s="3">
        <v>58</v>
      </c>
      <c r="B60" s="4">
        <v>45114</v>
      </c>
      <c r="C60" s="3" t="s">
        <v>153</v>
      </c>
      <c r="D60" s="3" t="s">
        <v>28</v>
      </c>
      <c r="E60" s="3">
        <v>1</v>
      </c>
      <c r="F60" s="3" t="s">
        <v>94</v>
      </c>
      <c r="G60" s="3" t="s">
        <v>102</v>
      </c>
      <c r="H60" s="3" t="s">
        <v>20</v>
      </c>
      <c r="I60" s="3" t="s">
        <v>108</v>
      </c>
      <c r="J60" s="3" t="s">
        <v>21</v>
      </c>
      <c r="K60" s="5" t="s">
        <v>37</v>
      </c>
      <c r="L60" s="23"/>
      <c r="M60" s="6" t="s">
        <v>25</v>
      </c>
      <c r="N60" s="7">
        <v>3.25</v>
      </c>
      <c r="O60" s="7">
        <v>1.5</v>
      </c>
      <c r="P60" s="8" t="s">
        <v>26</v>
      </c>
      <c r="Q60" s="7">
        <f t="shared" si="4"/>
        <v>130</v>
      </c>
      <c r="R60" s="26">
        <f t="shared" si="0"/>
        <v>-1.5</v>
      </c>
      <c r="S60" s="27">
        <f t="shared" si="5"/>
        <v>28.895</v>
      </c>
      <c r="T60" s="28">
        <f t="shared" si="1"/>
        <v>158.89500000000001</v>
      </c>
      <c r="U60" s="29">
        <f t="shared" si="2"/>
        <v>0.63793103448275867</v>
      </c>
      <c r="V60" s="12">
        <f t="shared" si="3"/>
        <v>0.22226923076923086</v>
      </c>
      <c r="W60">
        <f>COUNTIF($M$2:M60,1)</f>
        <v>37</v>
      </c>
      <c r="X60">
        <v>58</v>
      </c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</row>
    <row r="61" spans="1:246" ht="18.75" customHeight="1" x14ac:dyDescent="0.2">
      <c r="A61" s="3">
        <v>59</v>
      </c>
      <c r="B61" s="4">
        <v>45114</v>
      </c>
      <c r="C61" s="3" t="s">
        <v>154</v>
      </c>
      <c r="D61" s="3" t="s">
        <v>28</v>
      </c>
      <c r="E61" s="3">
        <v>1</v>
      </c>
      <c r="F61" s="3" t="s">
        <v>62</v>
      </c>
      <c r="G61" s="3" t="s">
        <v>102</v>
      </c>
      <c r="H61" s="3" t="s">
        <v>20</v>
      </c>
      <c r="I61" s="3" t="s">
        <v>23</v>
      </c>
      <c r="J61" s="3" t="s">
        <v>21</v>
      </c>
      <c r="K61" s="13" t="s">
        <v>53</v>
      </c>
      <c r="L61" s="23"/>
      <c r="M61" s="6" t="s">
        <v>22</v>
      </c>
      <c r="N61" s="7">
        <v>1.45</v>
      </c>
      <c r="O61" s="7">
        <v>2</v>
      </c>
      <c r="P61" s="8" t="s">
        <v>26</v>
      </c>
      <c r="Q61" s="7">
        <f t="shared" si="4"/>
        <v>132</v>
      </c>
      <c r="R61" s="25">
        <f t="shared" si="0"/>
        <v>0.89999999999999991</v>
      </c>
      <c r="S61" s="27">
        <f t="shared" si="5"/>
        <v>29.794999999999998</v>
      </c>
      <c r="T61" s="28">
        <f t="shared" si="1"/>
        <v>161.79499999999999</v>
      </c>
      <c r="U61" s="29">
        <f t="shared" si="2"/>
        <v>0.64406779661016944</v>
      </c>
      <c r="V61" s="12">
        <f t="shared" si="3"/>
        <v>0.22571969696969688</v>
      </c>
      <c r="W61">
        <f>COUNTIF($M$2:M61,1)</f>
        <v>38</v>
      </c>
      <c r="X61">
        <v>59</v>
      </c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</row>
    <row r="62" spans="1:246" ht="18.75" customHeight="1" x14ac:dyDescent="0.2">
      <c r="A62" s="3">
        <v>60</v>
      </c>
      <c r="B62" s="4">
        <v>45114</v>
      </c>
      <c r="C62" s="3" t="s">
        <v>155</v>
      </c>
      <c r="D62" s="3" t="s">
        <v>28</v>
      </c>
      <c r="E62" s="3">
        <v>1</v>
      </c>
      <c r="F62" s="3" t="s">
        <v>39</v>
      </c>
      <c r="G62" s="3" t="s">
        <v>96</v>
      </c>
      <c r="H62" s="3" t="s">
        <v>20</v>
      </c>
      <c r="I62" s="3" t="s">
        <v>23</v>
      </c>
      <c r="J62" s="3" t="s">
        <v>24</v>
      </c>
      <c r="K62" s="5" t="s">
        <v>27</v>
      </c>
      <c r="L62" s="23"/>
      <c r="M62" s="6" t="s">
        <v>25</v>
      </c>
      <c r="N62" s="7">
        <v>2.0099999999999998</v>
      </c>
      <c r="O62" s="7">
        <v>2</v>
      </c>
      <c r="P62" s="8" t="s">
        <v>26</v>
      </c>
      <c r="Q62" s="7">
        <f t="shared" si="4"/>
        <v>134</v>
      </c>
      <c r="R62" s="26">
        <f t="shared" si="0"/>
        <v>-2</v>
      </c>
      <c r="S62" s="27">
        <f t="shared" si="5"/>
        <v>27.794999999999998</v>
      </c>
      <c r="T62" s="28">
        <f t="shared" si="1"/>
        <v>161.79499999999999</v>
      </c>
      <c r="U62" s="29">
        <f t="shared" si="2"/>
        <v>0.6333333333333333</v>
      </c>
      <c r="V62" s="12">
        <f t="shared" si="3"/>
        <v>0.20742537313432827</v>
      </c>
      <c r="W62">
        <f>COUNTIF($M$2:M62,1)</f>
        <v>38</v>
      </c>
      <c r="X62">
        <v>60</v>
      </c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</row>
    <row r="63" spans="1:246" ht="18.75" customHeight="1" x14ac:dyDescent="0.2">
      <c r="A63" s="3">
        <v>61</v>
      </c>
      <c r="B63" s="4">
        <v>45114</v>
      </c>
      <c r="C63" s="3" t="s">
        <v>156</v>
      </c>
      <c r="D63" s="3" t="s">
        <v>28</v>
      </c>
      <c r="E63" s="3">
        <v>1</v>
      </c>
      <c r="F63" s="3">
        <v>2</v>
      </c>
      <c r="G63" s="3" t="s">
        <v>102</v>
      </c>
      <c r="H63" s="3" t="s">
        <v>20</v>
      </c>
      <c r="I63" s="3" t="s">
        <v>23</v>
      </c>
      <c r="J63" s="3" t="s">
        <v>21</v>
      </c>
      <c r="K63" s="5" t="s">
        <v>41</v>
      </c>
      <c r="L63" s="23"/>
      <c r="M63" s="6" t="s">
        <v>25</v>
      </c>
      <c r="N63" s="7">
        <v>2.4</v>
      </c>
      <c r="O63" s="7">
        <v>1.5</v>
      </c>
      <c r="P63" s="8" t="s">
        <v>26</v>
      </c>
      <c r="Q63" s="7">
        <f t="shared" si="4"/>
        <v>135.5</v>
      </c>
      <c r="R63" s="26">
        <f t="shared" si="0"/>
        <v>-1.5</v>
      </c>
      <c r="S63" s="27">
        <f t="shared" si="5"/>
        <v>26.294999999999998</v>
      </c>
      <c r="T63" s="28">
        <f t="shared" si="1"/>
        <v>161.79499999999999</v>
      </c>
      <c r="U63" s="29">
        <f t="shared" si="2"/>
        <v>0.62295081967213117</v>
      </c>
      <c r="V63" s="12">
        <f t="shared" si="3"/>
        <v>0.19405904059040582</v>
      </c>
      <c r="W63">
        <f>COUNTIF($M$2:M63,1)</f>
        <v>38</v>
      </c>
      <c r="X63">
        <v>61</v>
      </c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</row>
    <row r="64" spans="1:246" ht="18.75" customHeight="1" x14ac:dyDescent="0.2">
      <c r="A64" s="3">
        <v>62</v>
      </c>
      <c r="B64" s="4">
        <v>45114</v>
      </c>
      <c r="C64" s="3" t="s">
        <v>157</v>
      </c>
      <c r="D64" s="3" t="s">
        <v>28</v>
      </c>
      <c r="E64" s="3">
        <v>1</v>
      </c>
      <c r="F64" s="3" t="s">
        <v>158</v>
      </c>
      <c r="G64" s="3" t="s">
        <v>96</v>
      </c>
      <c r="H64" s="3" t="s">
        <v>20</v>
      </c>
      <c r="I64" s="3" t="s">
        <v>23</v>
      </c>
      <c r="J64" s="3" t="s">
        <v>21</v>
      </c>
      <c r="K64" s="5" t="s">
        <v>52</v>
      </c>
      <c r="L64" s="23"/>
      <c r="M64" s="6" t="s">
        <v>25</v>
      </c>
      <c r="N64" s="7">
        <v>2.25</v>
      </c>
      <c r="O64" s="7">
        <v>1.5</v>
      </c>
      <c r="P64" s="8" t="s">
        <v>26</v>
      </c>
      <c r="Q64" s="7">
        <f t="shared" si="4"/>
        <v>137</v>
      </c>
      <c r="R64" s="26">
        <f t="shared" si="0"/>
        <v>-1.5</v>
      </c>
      <c r="S64" s="27">
        <f t="shared" si="5"/>
        <v>24.794999999999998</v>
      </c>
      <c r="T64" s="28">
        <f t="shared" si="1"/>
        <v>161.79499999999999</v>
      </c>
      <c r="U64" s="29">
        <f t="shared" si="2"/>
        <v>0.61290322580645162</v>
      </c>
      <c r="V64" s="12">
        <f t="shared" si="3"/>
        <v>0.18098540145985392</v>
      </c>
      <c r="W64">
        <f>COUNTIF($M$2:M64,1)</f>
        <v>38</v>
      </c>
      <c r="X64">
        <v>62</v>
      </c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</row>
    <row r="65" spans="1:246" ht="18.75" customHeight="1" x14ac:dyDescent="0.2">
      <c r="A65" s="3">
        <v>63</v>
      </c>
      <c r="B65" s="4">
        <v>45115</v>
      </c>
      <c r="C65" s="3" t="s">
        <v>159</v>
      </c>
      <c r="D65" s="3" t="s">
        <v>28</v>
      </c>
      <c r="E65" s="3">
        <v>1</v>
      </c>
      <c r="F65" s="3" t="s">
        <v>160</v>
      </c>
      <c r="G65" s="3" t="s">
        <v>161</v>
      </c>
      <c r="H65" s="3" t="s">
        <v>20</v>
      </c>
      <c r="I65" s="3" t="s">
        <v>23</v>
      </c>
      <c r="J65" s="3" t="s">
        <v>21</v>
      </c>
      <c r="K65" s="13" t="s">
        <v>162</v>
      </c>
      <c r="L65" s="23"/>
      <c r="M65" s="6" t="s">
        <v>22</v>
      </c>
      <c r="N65" s="7">
        <v>3.22</v>
      </c>
      <c r="O65" s="7">
        <v>2</v>
      </c>
      <c r="P65" s="8" t="s">
        <v>26</v>
      </c>
      <c r="Q65" s="7">
        <f t="shared" si="4"/>
        <v>139</v>
      </c>
      <c r="R65" s="25">
        <f t="shared" si="0"/>
        <v>4.4400000000000004</v>
      </c>
      <c r="S65" s="27">
        <f t="shared" si="5"/>
        <v>29.234999999999999</v>
      </c>
      <c r="T65" s="28">
        <f t="shared" si="1"/>
        <v>168.23500000000001</v>
      </c>
      <c r="U65" s="29">
        <f t="shared" si="2"/>
        <v>0.61904761904761907</v>
      </c>
      <c r="V65" s="12">
        <f t="shared" si="3"/>
        <v>0.21032374100719434</v>
      </c>
      <c r="W65">
        <f>COUNTIF($M$2:M65,1)</f>
        <v>39</v>
      </c>
      <c r="X65">
        <v>63</v>
      </c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</row>
    <row r="66" spans="1:246" ht="18.75" customHeight="1" x14ac:dyDescent="0.2">
      <c r="A66" s="3">
        <v>64</v>
      </c>
      <c r="B66" s="4">
        <v>45115</v>
      </c>
      <c r="C66" s="3" t="s">
        <v>163</v>
      </c>
      <c r="D66" s="3" t="s">
        <v>28</v>
      </c>
      <c r="E66" s="3">
        <v>1</v>
      </c>
      <c r="F66" s="3" t="s">
        <v>77</v>
      </c>
      <c r="G66" s="3" t="s">
        <v>100</v>
      </c>
      <c r="H66" s="3" t="s">
        <v>20</v>
      </c>
      <c r="I66" s="3" t="s">
        <v>23</v>
      </c>
      <c r="J66" s="3" t="s">
        <v>24</v>
      </c>
      <c r="K66" s="13" t="s">
        <v>66</v>
      </c>
      <c r="L66" s="23"/>
      <c r="M66" s="6" t="s">
        <v>22</v>
      </c>
      <c r="N66" s="7">
        <v>2.13</v>
      </c>
      <c r="O66" s="7">
        <v>2</v>
      </c>
      <c r="P66" s="8" t="s">
        <v>26</v>
      </c>
      <c r="Q66" s="7">
        <f t="shared" si="4"/>
        <v>141</v>
      </c>
      <c r="R66" s="25">
        <f t="shared" si="0"/>
        <v>2.2599999999999998</v>
      </c>
      <c r="S66" s="27">
        <f t="shared" si="5"/>
        <v>31.494999999999997</v>
      </c>
      <c r="T66" s="28">
        <f t="shared" si="1"/>
        <v>172.495</v>
      </c>
      <c r="U66" s="29">
        <f t="shared" si="2"/>
        <v>0.625</v>
      </c>
      <c r="V66" s="12">
        <f t="shared" si="3"/>
        <v>0.22336879432624115</v>
      </c>
      <c r="W66">
        <f>COUNTIF($M$2:M66,1)</f>
        <v>40</v>
      </c>
      <c r="X66">
        <v>64</v>
      </c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</row>
    <row r="67" spans="1:246" ht="18.75" customHeight="1" x14ac:dyDescent="0.2">
      <c r="A67" s="3">
        <v>65</v>
      </c>
      <c r="B67" s="4">
        <v>45115</v>
      </c>
      <c r="C67" s="3" t="s">
        <v>164</v>
      </c>
      <c r="D67" s="3" t="s">
        <v>28</v>
      </c>
      <c r="E67" s="3">
        <v>1</v>
      </c>
      <c r="F67" s="3">
        <v>1</v>
      </c>
      <c r="G67" s="3" t="s">
        <v>97</v>
      </c>
      <c r="H67" s="3" t="s">
        <v>20</v>
      </c>
      <c r="I67" s="3" t="s">
        <v>23</v>
      </c>
      <c r="J67" s="3" t="s">
        <v>24</v>
      </c>
      <c r="K67" s="5" t="s">
        <v>70</v>
      </c>
      <c r="L67" s="23"/>
      <c r="M67" s="6" t="s">
        <v>25</v>
      </c>
      <c r="N67" s="7">
        <v>2.77</v>
      </c>
      <c r="O67" s="7">
        <v>2</v>
      </c>
      <c r="P67" s="8" t="s">
        <v>26</v>
      </c>
      <c r="Q67" s="7">
        <f t="shared" si="4"/>
        <v>143</v>
      </c>
      <c r="R67" s="26">
        <f t="shared" ref="R67:R130" si="6">IF(AND(M67="1",P67="ja"),(O67*N67*0.95)-O67,IF(AND(M67="1",P67="nein"),O67*N67-O67,-O67))</f>
        <v>-2</v>
      </c>
      <c r="S67" s="27">
        <f t="shared" si="5"/>
        <v>29.494999999999997</v>
      </c>
      <c r="T67" s="28">
        <f t="shared" ref="T67:T130" si="7">Q67+S67</f>
        <v>172.495</v>
      </c>
      <c r="U67" s="29">
        <f t="shared" ref="U67:U130" si="8">W67/X67</f>
        <v>0.61538461538461542</v>
      </c>
      <c r="V67" s="12">
        <f t="shared" ref="V67:V130" si="9">((T67-Q67)/Q67)*100%</f>
        <v>0.2062587412587413</v>
      </c>
      <c r="W67">
        <f>COUNTIF($M$2:M67,1)</f>
        <v>40</v>
      </c>
      <c r="X67">
        <v>65</v>
      </c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</row>
    <row r="68" spans="1:246" ht="18.75" customHeight="1" x14ac:dyDescent="0.2">
      <c r="A68" s="3">
        <v>66</v>
      </c>
      <c r="B68" s="4">
        <v>45115</v>
      </c>
      <c r="C68" s="3" t="s">
        <v>165</v>
      </c>
      <c r="D68" s="3" t="s">
        <v>28</v>
      </c>
      <c r="E68" s="3">
        <v>1</v>
      </c>
      <c r="F68" s="3" t="s">
        <v>64</v>
      </c>
      <c r="G68" s="3" t="s">
        <v>97</v>
      </c>
      <c r="H68" s="3" t="s">
        <v>20</v>
      </c>
      <c r="I68" s="3" t="s">
        <v>23</v>
      </c>
      <c r="J68" s="3" t="s">
        <v>24</v>
      </c>
      <c r="K68" s="13" t="s">
        <v>38</v>
      </c>
      <c r="L68" s="23"/>
      <c r="M68" s="6" t="s">
        <v>22</v>
      </c>
      <c r="N68" s="7">
        <v>1.97</v>
      </c>
      <c r="O68" s="7">
        <v>3</v>
      </c>
      <c r="P68" s="8" t="s">
        <v>26</v>
      </c>
      <c r="Q68" s="7">
        <f t="shared" ref="Q68:Q131" si="10">Q67+O68</f>
        <v>146</v>
      </c>
      <c r="R68" s="25">
        <f t="shared" si="6"/>
        <v>2.91</v>
      </c>
      <c r="S68" s="27">
        <f t="shared" ref="S68:S131" si="11">S67+R68</f>
        <v>32.405000000000001</v>
      </c>
      <c r="T68" s="28">
        <f t="shared" si="7"/>
        <v>178.405</v>
      </c>
      <c r="U68" s="29">
        <f t="shared" si="8"/>
        <v>0.62121212121212122</v>
      </c>
      <c r="V68" s="12">
        <f t="shared" si="9"/>
        <v>0.22195205479452054</v>
      </c>
      <c r="W68">
        <f>COUNTIF($M$2:M68,1)</f>
        <v>41</v>
      </c>
      <c r="X68">
        <v>66</v>
      </c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</row>
    <row r="69" spans="1:246" ht="18.75" customHeight="1" x14ac:dyDescent="0.2">
      <c r="A69" s="3">
        <v>67</v>
      </c>
      <c r="B69" s="4">
        <v>45115</v>
      </c>
      <c r="C69" s="3" t="s">
        <v>166</v>
      </c>
      <c r="D69" s="3" t="s">
        <v>28</v>
      </c>
      <c r="E69" s="3">
        <v>1</v>
      </c>
      <c r="F69" s="3" t="s">
        <v>64</v>
      </c>
      <c r="G69" s="3" t="s">
        <v>97</v>
      </c>
      <c r="H69" s="3" t="s">
        <v>20</v>
      </c>
      <c r="I69" s="3" t="s">
        <v>23</v>
      </c>
      <c r="J69" s="3" t="s">
        <v>21</v>
      </c>
      <c r="K69" s="5" t="s">
        <v>54</v>
      </c>
      <c r="L69" s="23" t="s">
        <v>167</v>
      </c>
      <c r="M69" s="6" t="s">
        <v>25</v>
      </c>
      <c r="N69" s="7">
        <v>1.96</v>
      </c>
      <c r="O69" s="7">
        <v>2</v>
      </c>
      <c r="P69" s="8" t="s">
        <v>26</v>
      </c>
      <c r="Q69" s="7">
        <f t="shared" si="10"/>
        <v>148</v>
      </c>
      <c r="R69" s="26">
        <f t="shared" si="6"/>
        <v>-2</v>
      </c>
      <c r="S69" s="27">
        <f t="shared" si="11"/>
        <v>30.405000000000001</v>
      </c>
      <c r="T69" s="28">
        <f t="shared" si="7"/>
        <v>178.405</v>
      </c>
      <c r="U69" s="29">
        <f t="shared" si="8"/>
        <v>0.61194029850746268</v>
      </c>
      <c r="V69" s="12">
        <f t="shared" si="9"/>
        <v>0.20543918918918919</v>
      </c>
      <c r="W69">
        <f>COUNTIF($M$2:M69,1)</f>
        <v>41</v>
      </c>
      <c r="X69">
        <v>67</v>
      </c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</row>
    <row r="70" spans="1:246" ht="18.75" customHeight="1" x14ac:dyDescent="0.2">
      <c r="A70" s="3">
        <v>68</v>
      </c>
      <c r="B70" s="4">
        <v>45115</v>
      </c>
      <c r="C70" s="3" t="s">
        <v>168</v>
      </c>
      <c r="D70" s="3" t="s">
        <v>28</v>
      </c>
      <c r="E70" s="3">
        <v>1</v>
      </c>
      <c r="F70" s="3" t="s">
        <v>169</v>
      </c>
      <c r="G70" s="3" t="s">
        <v>96</v>
      </c>
      <c r="H70" s="3" t="s">
        <v>20</v>
      </c>
      <c r="I70" s="3" t="s">
        <v>108</v>
      </c>
      <c r="J70" s="3" t="s">
        <v>21</v>
      </c>
      <c r="K70" s="13" t="s">
        <v>38</v>
      </c>
      <c r="L70" s="23"/>
      <c r="M70" s="6" t="s">
        <v>22</v>
      </c>
      <c r="N70" s="7">
        <v>4</v>
      </c>
      <c r="O70" s="7">
        <v>1.5</v>
      </c>
      <c r="P70" s="8" t="s">
        <v>26</v>
      </c>
      <c r="Q70" s="7">
        <f t="shared" si="10"/>
        <v>149.5</v>
      </c>
      <c r="R70" s="25">
        <f t="shared" si="6"/>
        <v>4.5</v>
      </c>
      <c r="S70" s="27">
        <f t="shared" si="11"/>
        <v>34.905000000000001</v>
      </c>
      <c r="T70" s="28">
        <f t="shared" si="7"/>
        <v>184.405</v>
      </c>
      <c r="U70" s="29">
        <f t="shared" si="8"/>
        <v>0.61764705882352944</v>
      </c>
      <c r="V70" s="12">
        <f t="shared" si="9"/>
        <v>0.23347826086956522</v>
      </c>
      <c r="W70">
        <f>COUNTIF($M$2:M70,1)</f>
        <v>42</v>
      </c>
      <c r="X70">
        <v>68</v>
      </c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</row>
    <row r="71" spans="1:246" ht="18.75" customHeight="1" x14ac:dyDescent="0.2">
      <c r="A71" s="3">
        <v>69</v>
      </c>
      <c r="B71" s="4">
        <v>45115</v>
      </c>
      <c r="C71" s="3" t="s">
        <v>170</v>
      </c>
      <c r="D71" s="3" t="s">
        <v>28</v>
      </c>
      <c r="E71" s="3">
        <v>1</v>
      </c>
      <c r="F71" s="3" t="s">
        <v>44</v>
      </c>
      <c r="G71" s="3" t="s">
        <v>100</v>
      </c>
      <c r="H71" s="3" t="s">
        <v>20</v>
      </c>
      <c r="I71" s="3" t="s">
        <v>23</v>
      </c>
      <c r="J71" s="3" t="s">
        <v>21</v>
      </c>
      <c r="K71" s="30" t="s">
        <v>38</v>
      </c>
      <c r="L71" s="23" t="s">
        <v>123</v>
      </c>
      <c r="M71" s="6" t="s">
        <v>22</v>
      </c>
      <c r="N71" s="7">
        <v>1</v>
      </c>
      <c r="O71" s="7">
        <v>2</v>
      </c>
      <c r="P71" s="8" t="s">
        <v>26</v>
      </c>
      <c r="Q71" s="7">
        <f t="shared" si="10"/>
        <v>151.5</v>
      </c>
      <c r="R71" s="32">
        <f t="shared" si="6"/>
        <v>0</v>
      </c>
      <c r="S71" s="27">
        <f t="shared" si="11"/>
        <v>34.905000000000001</v>
      </c>
      <c r="T71" s="28">
        <f t="shared" si="7"/>
        <v>186.405</v>
      </c>
      <c r="U71" s="29">
        <f t="shared" si="8"/>
        <v>0.62318840579710144</v>
      </c>
      <c r="V71" s="12">
        <f t="shared" si="9"/>
        <v>0.23039603960396041</v>
      </c>
      <c r="W71">
        <f>COUNTIF($M$2:M71,1)</f>
        <v>43</v>
      </c>
      <c r="X71">
        <v>69</v>
      </c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</row>
    <row r="72" spans="1:246" ht="18.75" customHeight="1" x14ac:dyDescent="0.2">
      <c r="A72" s="3">
        <v>70</v>
      </c>
      <c r="B72" s="4">
        <v>45115</v>
      </c>
      <c r="C72" s="3" t="s">
        <v>170</v>
      </c>
      <c r="D72" s="3" t="s">
        <v>28</v>
      </c>
      <c r="E72" s="3">
        <v>1</v>
      </c>
      <c r="F72" s="3" t="s">
        <v>57</v>
      </c>
      <c r="G72" s="3" t="s">
        <v>100</v>
      </c>
      <c r="H72" s="3" t="s">
        <v>20</v>
      </c>
      <c r="I72" s="3" t="s">
        <v>23</v>
      </c>
      <c r="J72" s="3" t="s">
        <v>21</v>
      </c>
      <c r="K72" s="5" t="s">
        <v>38</v>
      </c>
      <c r="L72" s="23"/>
      <c r="M72" s="6" t="s">
        <v>25</v>
      </c>
      <c r="N72" s="7">
        <v>2.2200000000000002</v>
      </c>
      <c r="O72" s="7">
        <v>2</v>
      </c>
      <c r="P72" s="8" t="s">
        <v>26</v>
      </c>
      <c r="Q72" s="7">
        <f t="shared" si="10"/>
        <v>153.5</v>
      </c>
      <c r="R72" s="26">
        <f t="shared" si="6"/>
        <v>-2</v>
      </c>
      <c r="S72" s="27">
        <f t="shared" si="11"/>
        <v>32.905000000000001</v>
      </c>
      <c r="T72" s="28">
        <f t="shared" si="7"/>
        <v>186.405</v>
      </c>
      <c r="U72" s="29">
        <f t="shared" si="8"/>
        <v>0.61428571428571432</v>
      </c>
      <c r="V72" s="12">
        <f t="shared" si="9"/>
        <v>0.21436482084690556</v>
      </c>
      <c r="W72">
        <f>COUNTIF($M$2:M72,1)</f>
        <v>43</v>
      </c>
      <c r="X72">
        <v>70</v>
      </c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</row>
    <row r="73" spans="1:246" ht="18.75" customHeight="1" x14ac:dyDescent="0.2">
      <c r="A73" s="3">
        <v>71</v>
      </c>
      <c r="B73" s="4">
        <v>45115</v>
      </c>
      <c r="C73" s="3" t="s">
        <v>171</v>
      </c>
      <c r="D73" s="3" t="s">
        <v>28</v>
      </c>
      <c r="E73" s="3">
        <v>1</v>
      </c>
      <c r="F73" s="3" t="s">
        <v>36</v>
      </c>
      <c r="G73" s="3" t="s">
        <v>96</v>
      </c>
      <c r="H73" s="3" t="s">
        <v>20</v>
      </c>
      <c r="I73" s="3" t="s">
        <v>23</v>
      </c>
      <c r="J73" s="3" t="s">
        <v>21</v>
      </c>
      <c r="K73" s="5" t="s">
        <v>27</v>
      </c>
      <c r="L73" s="23" t="s">
        <v>34</v>
      </c>
      <c r="M73" s="6" t="s">
        <v>25</v>
      </c>
      <c r="N73" s="7">
        <v>1.925</v>
      </c>
      <c r="O73" s="7">
        <v>1</v>
      </c>
      <c r="P73" s="8" t="s">
        <v>26</v>
      </c>
      <c r="Q73" s="7">
        <f t="shared" si="10"/>
        <v>154.5</v>
      </c>
      <c r="R73" s="26">
        <f t="shared" si="6"/>
        <v>-1</v>
      </c>
      <c r="S73" s="27">
        <f t="shared" si="11"/>
        <v>31.905000000000001</v>
      </c>
      <c r="T73" s="28">
        <f t="shared" si="7"/>
        <v>186.405</v>
      </c>
      <c r="U73" s="29">
        <f t="shared" si="8"/>
        <v>0.60563380281690138</v>
      </c>
      <c r="V73" s="12">
        <f t="shared" si="9"/>
        <v>0.20650485436893204</v>
      </c>
      <c r="W73">
        <f>COUNTIF($M$2:M73,1)</f>
        <v>43</v>
      </c>
      <c r="X73">
        <v>71</v>
      </c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</row>
    <row r="74" spans="1:246" ht="18.75" customHeight="1" x14ac:dyDescent="0.2">
      <c r="A74" s="3">
        <v>72</v>
      </c>
      <c r="B74" s="4">
        <v>45115</v>
      </c>
      <c r="C74" s="3" t="s">
        <v>172</v>
      </c>
      <c r="D74" s="3" t="s">
        <v>28</v>
      </c>
      <c r="E74" s="3">
        <v>1</v>
      </c>
      <c r="F74" s="3" t="s">
        <v>115</v>
      </c>
      <c r="G74" s="3" t="s">
        <v>96</v>
      </c>
      <c r="H74" s="3" t="s">
        <v>20</v>
      </c>
      <c r="I74" s="3" t="s">
        <v>108</v>
      </c>
      <c r="J74" s="3" t="s">
        <v>21</v>
      </c>
      <c r="K74" s="5" t="s">
        <v>52</v>
      </c>
      <c r="L74" s="23" t="s">
        <v>173</v>
      </c>
      <c r="M74" s="6" t="s">
        <v>25</v>
      </c>
      <c r="N74" s="7">
        <v>1.95</v>
      </c>
      <c r="O74" s="7">
        <v>3</v>
      </c>
      <c r="P74" s="8" t="s">
        <v>26</v>
      </c>
      <c r="Q74" s="7">
        <f t="shared" si="10"/>
        <v>157.5</v>
      </c>
      <c r="R74" s="26">
        <f t="shared" si="6"/>
        <v>-3</v>
      </c>
      <c r="S74" s="27">
        <f t="shared" si="11"/>
        <v>28.905000000000001</v>
      </c>
      <c r="T74" s="28">
        <f t="shared" si="7"/>
        <v>186.405</v>
      </c>
      <c r="U74" s="29">
        <f t="shared" si="8"/>
        <v>0.59722222222222221</v>
      </c>
      <c r="V74" s="12">
        <f t="shared" si="9"/>
        <v>0.18352380952380953</v>
      </c>
      <c r="W74">
        <f>COUNTIF($M$2:M74,1)</f>
        <v>43</v>
      </c>
      <c r="X74">
        <v>72</v>
      </c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</row>
    <row r="75" spans="1:246" ht="18.75" customHeight="1" x14ac:dyDescent="0.2">
      <c r="A75" s="3">
        <v>73</v>
      </c>
      <c r="B75" s="4">
        <v>45115</v>
      </c>
      <c r="C75" s="3" t="s">
        <v>174</v>
      </c>
      <c r="D75" s="3" t="s">
        <v>28</v>
      </c>
      <c r="E75" s="3">
        <v>1</v>
      </c>
      <c r="F75" s="3" t="s">
        <v>86</v>
      </c>
      <c r="G75" s="3" t="s">
        <v>101</v>
      </c>
      <c r="H75" s="3" t="s">
        <v>20</v>
      </c>
      <c r="I75" s="3" t="s">
        <v>23</v>
      </c>
      <c r="J75" s="3" t="s">
        <v>21</v>
      </c>
      <c r="K75" s="5" t="s">
        <v>66</v>
      </c>
      <c r="L75" s="23" t="s">
        <v>34</v>
      </c>
      <c r="M75" s="6" t="s">
        <v>25</v>
      </c>
      <c r="N75" s="7">
        <v>1.95</v>
      </c>
      <c r="O75" s="7">
        <v>2</v>
      </c>
      <c r="P75" s="8" t="s">
        <v>26</v>
      </c>
      <c r="Q75" s="7">
        <f t="shared" si="10"/>
        <v>159.5</v>
      </c>
      <c r="R75" s="26">
        <f t="shared" si="6"/>
        <v>-2</v>
      </c>
      <c r="S75" s="27">
        <f t="shared" si="11"/>
        <v>26.905000000000001</v>
      </c>
      <c r="T75" s="28">
        <f t="shared" si="7"/>
        <v>186.405</v>
      </c>
      <c r="U75" s="29">
        <f t="shared" si="8"/>
        <v>0.58904109589041098</v>
      </c>
      <c r="V75" s="12">
        <f t="shared" si="9"/>
        <v>0.16868338557993731</v>
      </c>
      <c r="W75">
        <f>COUNTIF($M$2:M75,1)</f>
        <v>43</v>
      </c>
      <c r="X75">
        <v>73</v>
      </c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</row>
    <row r="76" spans="1:246" ht="18.75" customHeight="1" x14ac:dyDescent="0.2">
      <c r="A76" s="3">
        <v>74</v>
      </c>
      <c r="B76" s="4">
        <v>45115</v>
      </c>
      <c r="C76" s="3" t="s">
        <v>172</v>
      </c>
      <c r="D76" s="3" t="s">
        <v>28</v>
      </c>
      <c r="E76" s="3">
        <v>1</v>
      </c>
      <c r="F76" s="3" t="s">
        <v>95</v>
      </c>
      <c r="G76" s="3" t="s">
        <v>96</v>
      </c>
      <c r="H76" s="3" t="s">
        <v>20</v>
      </c>
      <c r="I76" s="3" t="s">
        <v>108</v>
      </c>
      <c r="J76" s="3" t="s">
        <v>21</v>
      </c>
      <c r="K76" s="30" t="s">
        <v>37</v>
      </c>
      <c r="L76" s="23" t="s">
        <v>173</v>
      </c>
      <c r="M76" s="6" t="s">
        <v>22</v>
      </c>
      <c r="N76" s="7">
        <v>1</v>
      </c>
      <c r="O76" s="7">
        <v>3</v>
      </c>
      <c r="P76" s="8" t="s">
        <v>26</v>
      </c>
      <c r="Q76" s="7">
        <f t="shared" si="10"/>
        <v>162.5</v>
      </c>
      <c r="R76" s="32">
        <f t="shared" si="6"/>
        <v>0</v>
      </c>
      <c r="S76" s="27">
        <f t="shared" si="11"/>
        <v>26.905000000000001</v>
      </c>
      <c r="T76" s="28">
        <f t="shared" si="7"/>
        <v>189.405</v>
      </c>
      <c r="U76" s="29">
        <f t="shared" si="8"/>
        <v>0.59459459459459463</v>
      </c>
      <c r="V76" s="12">
        <f t="shared" si="9"/>
        <v>0.16556923076923077</v>
      </c>
      <c r="W76">
        <f>COUNTIF($M$2:M76,1)</f>
        <v>44</v>
      </c>
      <c r="X76">
        <v>74</v>
      </c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</row>
    <row r="77" spans="1:246" ht="18.75" customHeight="1" x14ac:dyDescent="0.2">
      <c r="A77" s="3">
        <v>75</v>
      </c>
      <c r="B77" s="4">
        <v>45116</v>
      </c>
      <c r="C77" s="3" t="s">
        <v>175</v>
      </c>
      <c r="D77" s="3" t="s">
        <v>28</v>
      </c>
      <c r="E77" s="3">
        <v>1</v>
      </c>
      <c r="F77" s="3" t="s">
        <v>91</v>
      </c>
      <c r="G77" s="3" t="s">
        <v>97</v>
      </c>
      <c r="H77" s="3" t="s">
        <v>20</v>
      </c>
      <c r="I77" s="3" t="s">
        <v>23</v>
      </c>
      <c r="J77" s="3" t="s">
        <v>24</v>
      </c>
      <c r="K77" s="30" t="s">
        <v>176</v>
      </c>
      <c r="L77" s="23" t="s">
        <v>177</v>
      </c>
      <c r="M77" s="6" t="s">
        <v>22</v>
      </c>
      <c r="N77" s="7">
        <v>1</v>
      </c>
      <c r="O77" s="7">
        <v>2</v>
      </c>
      <c r="P77" s="8" t="s">
        <v>26</v>
      </c>
      <c r="Q77" s="7">
        <f t="shared" si="10"/>
        <v>164.5</v>
      </c>
      <c r="R77" s="32">
        <f t="shared" si="6"/>
        <v>0</v>
      </c>
      <c r="S77" s="27">
        <f t="shared" si="11"/>
        <v>26.905000000000001</v>
      </c>
      <c r="T77" s="28">
        <f t="shared" si="7"/>
        <v>191.405</v>
      </c>
      <c r="U77" s="29">
        <f t="shared" si="8"/>
        <v>0.6</v>
      </c>
      <c r="V77" s="12">
        <f t="shared" si="9"/>
        <v>0.16355623100303951</v>
      </c>
      <c r="W77">
        <f>COUNTIF($M$2:M77,1)</f>
        <v>45</v>
      </c>
      <c r="X77">
        <v>75</v>
      </c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</row>
    <row r="78" spans="1:246" ht="18.75" customHeight="1" x14ac:dyDescent="0.2">
      <c r="A78" s="3">
        <v>76</v>
      </c>
      <c r="B78" s="4">
        <v>45116</v>
      </c>
      <c r="C78" s="3" t="s">
        <v>178</v>
      </c>
      <c r="D78" s="3" t="s">
        <v>28</v>
      </c>
      <c r="E78" s="3">
        <v>1</v>
      </c>
      <c r="F78" s="3">
        <v>2</v>
      </c>
      <c r="G78" s="3" t="s">
        <v>97</v>
      </c>
      <c r="H78" s="3" t="s">
        <v>20</v>
      </c>
      <c r="I78" s="3" t="s">
        <v>23</v>
      </c>
      <c r="J78" s="3" t="s">
        <v>21</v>
      </c>
      <c r="K78" s="5" t="s">
        <v>52</v>
      </c>
      <c r="L78" s="23" t="s">
        <v>34</v>
      </c>
      <c r="M78" s="6" t="s">
        <v>25</v>
      </c>
      <c r="N78" s="7">
        <v>2</v>
      </c>
      <c r="O78" s="7">
        <v>2</v>
      </c>
      <c r="P78" s="8" t="s">
        <v>26</v>
      </c>
      <c r="Q78" s="7">
        <f t="shared" si="10"/>
        <v>166.5</v>
      </c>
      <c r="R78" s="26">
        <f t="shared" si="6"/>
        <v>-2</v>
      </c>
      <c r="S78" s="27">
        <f t="shared" si="11"/>
        <v>24.905000000000001</v>
      </c>
      <c r="T78" s="28">
        <f t="shared" si="7"/>
        <v>191.405</v>
      </c>
      <c r="U78" s="29">
        <f t="shared" si="8"/>
        <v>0.59210526315789469</v>
      </c>
      <c r="V78" s="12">
        <f t="shared" si="9"/>
        <v>0.1495795795795796</v>
      </c>
      <c r="W78">
        <f>COUNTIF($M$2:M78,1)</f>
        <v>45</v>
      </c>
      <c r="X78">
        <v>76</v>
      </c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</row>
    <row r="79" spans="1:246" ht="18.75" customHeight="1" x14ac:dyDescent="0.2">
      <c r="A79" s="3">
        <v>77</v>
      </c>
      <c r="B79" s="4">
        <v>45116</v>
      </c>
      <c r="C79" s="3" t="s">
        <v>179</v>
      </c>
      <c r="D79" s="3" t="s">
        <v>28</v>
      </c>
      <c r="E79" s="3">
        <v>1</v>
      </c>
      <c r="F79" s="3" t="s">
        <v>64</v>
      </c>
      <c r="G79" s="3" t="s">
        <v>97</v>
      </c>
      <c r="H79" s="3" t="s">
        <v>20</v>
      </c>
      <c r="I79" s="3" t="s">
        <v>23</v>
      </c>
      <c r="J79" s="3" t="s">
        <v>24</v>
      </c>
      <c r="K79" s="5" t="s">
        <v>56</v>
      </c>
      <c r="L79" s="23"/>
      <c r="M79" s="6" t="s">
        <v>25</v>
      </c>
      <c r="N79" s="7">
        <v>1.96</v>
      </c>
      <c r="O79" s="7">
        <v>3</v>
      </c>
      <c r="P79" s="8" t="s">
        <v>26</v>
      </c>
      <c r="Q79" s="7">
        <f t="shared" si="10"/>
        <v>169.5</v>
      </c>
      <c r="R79" s="26">
        <f t="shared" si="6"/>
        <v>-3</v>
      </c>
      <c r="S79" s="27">
        <f t="shared" si="11"/>
        <v>21.905000000000001</v>
      </c>
      <c r="T79" s="28">
        <f t="shared" si="7"/>
        <v>191.405</v>
      </c>
      <c r="U79" s="29">
        <f t="shared" si="8"/>
        <v>0.58441558441558439</v>
      </c>
      <c r="V79" s="12">
        <f t="shared" si="9"/>
        <v>0.12923303834808261</v>
      </c>
      <c r="W79">
        <f>COUNTIF($M$2:M79,1)</f>
        <v>45</v>
      </c>
      <c r="X79">
        <v>77</v>
      </c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</row>
    <row r="80" spans="1:246" ht="18.75" customHeight="1" x14ac:dyDescent="0.2">
      <c r="A80" s="3">
        <v>78</v>
      </c>
      <c r="B80" s="4">
        <v>45116</v>
      </c>
      <c r="C80" s="3" t="s">
        <v>180</v>
      </c>
      <c r="D80" s="3" t="s">
        <v>28</v>
      </c>
      <c r="E80" s="3">
        <v>1</v>
      </c>
      <c r="F80" s="3" t="s">
        <v>181</v>
      </c>
      <c r="G80" s="3" t="s">
        <v>100</v>
      </c>
      <c r="H80" s="3" t="s">
        <v>20</v>
      </c>
      <c r="I80" s="3" t="s">
        <v>23</v>
      </c>
      <c r="J80" s="3" t="s">
        <v>21</v>
      </c>
      <c r="K80" s="13" t="s">
        <v>73</v>
      </c>
      <c r="L80" s="23"/>
      <c r="M80" s="6" t="s">
        <v>22</v>
      </c>
      <c r="N80" s="7">
        <v>2.0499999999999998</v>
      </c>
      <c r="O80" s="7">
        <v>3</v>
      </c>
      <c r="P80" s="8" t="s">
        <v>26</v>
      </c>
      <c r="Q80" s="7">
        <f t="shared" si="10"/>
        <v>172.5</v>
      </c>
      <c r="R80" s="25">
        <f t="shared" si="6"/>
        <v>3.1499999999999995</v>
      </c>
      <c r="S80" s="27">
        <f t="shared" si="11"/>
        <v>25.055</v>
      </c>
      <c r="T80" s="28">
        <f t="shared" si="7"/>
        <v>197.55500000000001</v>
      </c>
      <c r="U80" s="29">
        <f t="shared" si="8"/>
        <v>0.58974358974358976</v>
      </c>
      <c r="V80" s="12">
        <f t="shared" si="9"/>
        <v>0.14524637681159425</v>
      </c>
      <c r="W80">
        <f>COUNTIF($M$2:M80,1)</f>
        <v>46</v>
      </c>
      <c r="X80">
        <v>78</v>
      </c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</row>
    <row r="81" spans="1:246" ht="18.75" customHeight="1" x14ac:dyDescent="0.2">
      <c r="A81" s="3">
        <v>79</v>
      </c>
      <c r="B81" s="4">
        <v>45116</v>
      </c>
      <c r="C81" s="3" t="s">
        <v>180</v>
      </c>
      <c r="D81" s="3" t="s">
        <v>28</v>
      </c>
      <c r="E81" s="3">
        <v>1</v>
      </c>
      <c r="F81" s="3" t="s">
        <v>182</v>
      </c>
      <c r="G81" s="3" t="s">
        <v>100</v>
      </c>
      <c r="H81" s="3" t="s">
        <v>20</v>
      </c>
      <c r="I81" s="3" t="s">
        <v>23</v>
      </c>
      <c r="J81" s="3" t="s">
        <v>21</v>
      </c>
      <c r="K81" s="5" t="s">
        <v>73</v>
      </c>
      <c r="L81" s="23" t="s">
        <v>183</v>
      </c>
      <c r="M81" s="6" t="s">
        <v>25</v>
      </c>
      <c r="N81" s="7">
        <v>2.17</v>
      </c>
      <c r="O81" s="7">
        <v>1.5</v>
      </c>
      <c r="P81" s="8" t="s">
        <v>26</v>
      </c>
      <c r="Q81" s="7">
        <f t="shared" si="10"/>
        <v>174</v>
      </c>
      <c r="R81" s="26">
        <f t="shared" si="6"/>
        <v>-1.5</v>
      </c>
      <c r="S81" s="27">
        <f t="shared" si="11"/>
        <v>23.555</v>
      </c>
      <c r="T81" s="28">
        <f t="shared" si="7"/>
        <v>197.55500000000001</v>
      </c>
      <c r="U81" s="29">
        <f t="shared" si="8"/>
        <v>0.58227848101265822</v>
      </c>
      <c r="V81" s="12">
        <f t="shared" si="9"/>
        <v>0.13537356321839084</v>
      </c>
      <c r="W81">
        <f>COUNTIF($M$2:M81,1)</f>
        <v>46</v>
      </c>
      <c r="X81">
        <v>79</v>
      </c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</row>
    <row r="82" spans="1:246" ht="18.75" customHeight="1" x14ac:dyDescent="0.2">
      <c r="A82" s="3">
        <v>80</v>
      </c>
      <c r="B82" s="4">
        <v>45116</v>
      </c>
      <c r="C82" s="3" t="s">
        <v>180</v>
      </c>
      <c r="D82" s="3" t="s">
        <v>28</v>
      </c>
      <c r="E82" s="3">
        <v>1</v>
      </c>
      <c r="F82" s="3" t="s">
        <v>184</v>
      </c>
      <c r="G82" s="3" t="s">
        <v>100</v>
      </c>
      <c r="H82" s="3" t="s">
        <v>20</v>
      </c>
      <c r="I82" s="3" t="s">
        <v>23</v>
      </c>
      <c r="J82" s="3" t="s">
        <v>21</v>
      </c>
      <c r="K82" s="5" t="s">
        <v>73</v>
      </c>
      <c r="L82" s="23" t="s">
        <v>183</v>
      </c>
      <c r="M82" s="6" t="s">
        <v>25</v>
      </c>
      <c r="N82" s="7">
        <v>2.2400000000000002</v>
      </c>
      <c r="O82" s="7">
        <v>3</v>
      </c>
      <c r="P82" s="8" t="s">
        <v>26</v>
      </c>
      <c r="Q82" s="7">
        <f t="shared" si="10"/>
        <v>177</v>
      </c>
      <c r="R82" s="26">
        <f t="shared" si="6"/>
        <v>-3</v>
      </c>
      <c r="S82" s="27">
        <f t="shared" si="11"/>
        <v>20.555</v>
      </c>
      <c r="T82" s="28">
        <f t="shared" si="7"/>
        <v>197.55500000000001</v>
      </c>
      <c r="U82" s="29">
        <f t="shared" si="8"/>
        <v>0.57499999999999996</v>
      </c>
      <c r="V82" s="12">
        <f t="shared" si="9"/>
        <v>0.11612994350282489</v>
      </c>
      <c r="W82">
        <f>COUNTIF($M$2:M82,1)</f>
        <v>46</v>
      </c>
      <c r="X82">
        <v>80</v>
      </c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</row>
    <row r="83" spans="1:246" ht="18.75" customHeight="1" x14ac:dyDescent="0.2">
      <c r="A83" s="3">
        <v>81</v>
      </c>
      <c r="B83" s="4">
        <v>45116</v>
      </c>
      <c r="C83" s="3" t="s">
        <v>185</v>
      </c>
      <c r="D83" s="3" t="s">
        <v>28</v>
      </c>
      <c r="E83" s="3">
        <v>1</v>
      </c>
      <c r="F83" s="3" t="s">
        <v>95</v>
      </c>
      <c r="G83" s="3" t="s">
        <v>98</v>
      </c>
      <c r="H83" s="3" t="s">
        <v>20</v>
      </c>
      <c r="I83" s="3" t="s">
        <v>23</v>
      </c>
      <c r="J83" s="3" t="s">
        <v>21</v>
      </c>
      <c r="K83" s="5" t="s">
        <v>43</v>
      </c>
      <c r="L83" s="23" t="s">
        <v>186</v>
      </c>
      <c r="M83" s="6" t="s">
        <v>25</v>
      </c>
      <c r="N83" s="7">
        <v>2.29</v>
      </c>
      <c r="O83" s="7">
        <v>4</v>
      </c>
      <c r="P83" s="8" t="s">
        <v>26</v>
      </c>
      <c r="Q83" s="7">
        <f t="shared" si="10"/>
        <v>181</v>
      </c>
      <c r="R83" s="26">
        <f t="shared" si="6"/>
        <v>-4</v>
      </c>
      <c r="S83" s="27">
        <f t="shared" si="11"/>
        <v>16.555</v>
      </c>
      <c r="T83" s="28">
        <f t="shared" si="7"/>
        <v>197.55500000000001</v>
      </c>
      <c r="U83" s="29">
        <f t="shared" si="8"/>
        <v>0.5679012345679012</v>
      </c>
      <c r="V83" s="12">
        <f t="shared" si="9"/>
        <v>9.1464088397790091E-2</v>
      </c>
      <c r="W83">
        <f>COUNTIF($M$2:M83,1)</f>
        <v>46</v>
      </c>
      <c r="X83">
        <v>81</v>
      </c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</row>
    <row r="84" spans="1:246" ht="18.75" customHeight="1" x14ac:dyDescent="0.2">
      <c r="A84" s="3">
        <v>82</v>
      </c>
      <c r="B84" s="4">
        <v>45117</v>
      </c>
      <c r="C84" s="3" t="s">
        <v>187</v>
      </c>
      <c r="D84" s="3" t="s">
        <v>28</v>
      </c>
      <c r="E84" s="3">
        <v>1</v>
      </c>
      <c r="F84" s="3" t="s">
        <v>113</v>
      </c>
      <c r="G84" s="3" t="s">
        <v>96</v>
      </c>
      <c r="H84" s="3" t="s">
        <v>20</v>
      </c>
      <c r="I84" s="3" t="s">
        <v>23</v>
      </c>
      <c r="J84" s="3" t="s">
        <v>24</v>
      </c>
      <c r="K84" s="13" t="s">
        <v>59</v>
      </c>
      <c r="L84" s="23"/>
      <c r="M84" s="6" t="s">
        <v>22</v>
      </c>
      <c r="N84" s="7">
        <v>2.12</v>
      </c>
      <c r="O84" s="7">
        <v>2</v>
      </c>
      <c r="P84" s="8" t="s">
        <v>26</v>
      </c>
      <c r="Q84" s="7">
        <f t="shared" si="10"/>
        <v>183</v>
      </c>
      <c r="R84" s="25">
        <f t="shared" si="6"/>
        <v>2.2400000000000002</v>
      </c>
      <c r="S84" s="27">
        <f t="shared" si="11"/>
        <v>18.795000000000002</v>
      </c>
      <c r="T84" s="28">
        <f t="shared" si="7"/>
        <v>201.79500000000002</v>
      </c>
      <c r="U84" s="29">
        <f t="shared" si="8"/>
        <v>0.57317073170731703</v>
      </c>
      <c r="V84" s="12">
        <f t="shared" si="9"/>
        <v>0.10270491803278697</v>
      </c>
      <c r="W84">
        <f>COUNTIF($M$2:M84,1)</f>
        <v>47</v>
      </c>
      <c r="X84">
        <v>82</v>
      </c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</row>
    <row r="85" spans="1:246" ht="18.75" customHeight="1" x14ac:dyDescent="0.2">
      <c r="A85" s="3">
        <v>83</v>
      </c>
      <c r="B85" s="4">
        <v>45117</v>
      </c>
      <c r="C85" s="3" t="s">
        <v>188</v>
      </c>
      <c r="D85" s="3" t="s">
        <v>28</v>
      </c>
      <c r="E85" s="3">
        <v>1</v>
      </c>
      <c r="F85" s="3" t="s">
        <v>189</v>
      </c>
      <c r="G85" s="3" t="s">
        <v>101</v>
      </c>
      <c r="H85" s="3" t="s">
        <v>20</v>
      </c>
      <c r="I85" s="3" t="s">
        <v>23</v>
      </c>
      <c r="J85" s="3" t="s">
        <v>21</v>
      </c>
      <c r="K85" s="5" t="s">
        <v>43</v>
      </c>
      <c r="L85" s="23" t="s">
        <v>190</v>
      </c>
      <c r="M85" s="6" t="s">
        <v>25</v>
      </c>
      <c r="N85" s="7">
        <v>2.0099999999999998</v>
      </c>
      <c r="O85" s="7">
        <v>2</v>
      </c>
      <c r="P85" s="8" t="s">
        <v>26</v>
      </c>
      <c r="Q85" s="7">
        <f t="shared" si="10"/>
        <v>185</v>
      </c>
      <c r="R85" s="26">
        <f t="shared" si="6"/>
        <v>-2</v>
      </c>
      <c r="S85" s="27">
        <f t="shared" si="11"/>
        <v>16.795000000000002</v>
      </c>
      <c r="T85" s="28">
        <f t="shared" si="7"/>
        <v>201.79500000000002</v>
      </c>
      <c r="U85" s="29">
        <f t="shared" si="8"/>
        <v>0.5662650602409639</v>
      </c>
      <c r="V85" s="12">
        <f t="shared" si="9"/>
        <v>9.0783783783783864E-2</v>
      </c>
      <c r="W85">
        <f>COUNTIF($M$2:M85,1)</f>
        <v>47</v>
      </c>
      <c r="X85">
        <v>83</v>
      </c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</row>
    <row r="86" spans="1:246" ht="18.75" customHeight="1" x14ac:dyDescent="0.2">
      <c r="A86" s="3">
        <v>84</v>
      </c>
      <c r="B86" s="4">
        <v>45118</v>
      </c>
      <c r="C86" s="3" t="s">
        <v>191</v>
      </c>
      <c r="D86" s="3" t="s">
        <v>28</v>
      </c>
      <c r="E86" s="3">
        <v>1</v>
      </c>
      <c r="F86" s="3" t="s">
        <v>91</v>
      </c>
      <c r="G86" s="3" t="s">
        <v>192</v>
      </c>
      <c r="H86" s="3" t="s">
        <v>20</v>
      </c>
      <c r="I86" s="3" t="s">
        <v>23</v>
      </c>
      <c r="J86" s="3" t="s">
        <v>21</v>
      </c>
      <c r="K86" s="30" t="s">
        <v>176</v>
      </c>
      <c r="L86" s="23" t="s">
        <v>123</v>
      </c>
      <c r="M86" s="6" t="s">
        <v>22</v>
      </c>
      <c r="N86" s="7">
        <v>1</v>
      </c>
      <c r="O86" s="7">
        <v>3</v>
      </c>
      <c r="P86" s="8" t="s">
        <v>26</v>
      </c>
      <c r="Q86" s="7">
        <f t="shared" si="10"/>
        <v>188</v>
      </c>
      <c r="R86" s="32">
        <f t="shared" si="6"/>
        <v>0</v>
      </c>
      <c r="S86" s="27">
        <f t="shared" si="11"/>
        <v>16.795000000000002</v>
      </c>
      <c r="T86" s="28">
        <f t="shared" si="7"/>
        <v>204.79500000000002</v>
      </c>
      <c r="U86" s="29">
        <f t="shared" si="8"/>
        <v>0.5714285714285714</v>
      </c>
      <c r="V86" s="12">
        <f t="shared" si="9"/>
        <v>8.9335106382978813E-2</v>
      </c>
      <c r="W86">
        <f>COUNTIF($M$2:M86,1)</f>
        <v>48</v>
      </c>
      <c r="X86">
        <v>84</v>
      </c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</row>
    <row r="87" spans="1:246" ht="18.75" customHeight="1" x14ac:dyDescent="0.2">
      <c r="A87" s="3">
        <v>85</v>
      </c>
      <c r="B87" s="4">
        <v>45118</v>
      </c>
      <c r="C87" s="3" t="s">
        <v>191</v>
      </c>
      <c r="D87" s="3" t="s">
        <v>28</v>
      </c>
      <c r="E87" s="3">
        <v>1</v>
      </c>
      <c r="F87" s="3" t="s">
        <v>42</v>
      </c>
      <c r="G87" s="3" t="s">
        <v>192</v>
      </c>
      <c r="H87" s="3" t="s">
        <v>20</v>
      </c>
      <c r="I87" s="3" t="s">
        <v>23</v>
      </c>
      <c r="J87" s="3" t="s">
        <v>21</v>
      </c>
      <c r="K87" s="13" t="s">
        <v>176</v>
      </c>
      <c r="L87" s="23" t="s">
        <v>123</v>
      </c>
      <c r="M87" s="6" t="s">
        <v>22</v>
      </c>
      <c r="N87" s="7">
        <v>2.0299999999999998</v>
      </c>
      <c r="O87" s="7">
        <v>3</v>
      </c>
      <c r="P87" s="8" t="s">
        <v>26</v>
      </c>
      <c r="Q87" s="7">
        <f t="shared" si="10"/>
        <v>191</v>
      </c>
      <c r="R87" s="25">
        <f t="shared" si="6"/>
        <v>3.09</v>
      </c>
      <c r="S87" s="27">
        <f t="shared" si="11"/>
        <v>19.885000000000002</v>
      </c>
      <c r="T87" s="28">
        <f t="shared" si="7"/>
        <v>210.88499999999999</v>
      </c>
      <c r="U87" s="29">
        <f t="shared" si="8"/>
        <v>0.57647058823529407</v>
      </c>
      <c r="V87" s="12">
        <f t="shared" si="9"/>
        <v>0.104109947643979</v>
      </c>
      <c r="W87">
        <f>COUNTIF($M$2:M87,1)</f>
        <v>49</v>
      </c>
      <c r="X87">
        <v>85</v>
      </c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</row>
    <row r="88" spans="1:246" ht="18.75" customHeight="1" x14ac:dyDescent="0.2">
      <c r="A88" s="3">
        <v>86</v>
      </c>
      <c r="B88" s="4">
        <v>45118</v>
      </c>
      <c r="C88" s="3" t="s">
        <v>193</v>
      </c>
      <c r="D88" s="3" t="s">
        <v>28</v>
      </c>
      <c r="E88" s="3">
        <v>1</v>
      </c>
      <c r="F88" s="3" t="s">
        <v>86</v>
      </c>
      <c r="G88" s="3" t="s">
        <v>97</v>
      </c>
      <c r="H88" s="3" t="s">
        <v>20</v>
      </c>
      <c r="I88" s="3" t="s">
        <v>23</v>
      </c>
      <c r="J88" s="3" t="s">
        <v>24</v>
      </c>
      <c r="K88" s="13" t="s">
        <v>65</v>
      </c>
      <c r="L88" s="23"/>
      <c r="M88" s="6" t="s">
        <v>22</v>
      </c>
      <c r="N88" s="7">
        <v>1.925</v>
      </c>
      <c r="O88" s="7">
        <v>2</v>
      </c>
      <c r="P88" s="8" t="s">
        <v>26</v>
      </c>
      <c r="Q88" s="7">
        <f t="shared" si="10"/>
        <v>193</v>
      </c>
      <c r="R88" s="25">
        <f t="shared" si="6"/>
        <v>1.85</v>
      </c>
      <c r="S88" s="27">
        <f t="shared" si="11"/>
        <v>21.735000000000003</v>
      </c>
      <c r="T88" s="28">
        <f t="shared" si="7"/>
        <v>214.73500000000001</v>
      </c>
      <c r="U88" s="29">
        <f t="shared" si="8"/>
        <v>0.58139534883720934</v>
      </c>
      <c r="V88" s="12">
        <f t="shared" si="9"/>
        <v>0.1126165803108809</v>
      </c>
      <c r="W88">
        <f>COUNTIF($M$2:M88,1)</f>
        <v>50</v>
      </c>
      <c r="X88">
        <v>86</v>
      </c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</row>
    <row r="89" spans="1:246" ht="18.75" customHeight="1" x14ac:dyDescent="0.2">
      <c r="A89" s="3">
        <v>87</v>
      </c>
      <c r="B89" s="4">
        <v>45118</v>
      </c>
      <c r="C89" s="3" t="s">
        <v>194</v>
      </c>
      <c r="D89" s="3" t="s">
        <v>28</v>
      </c>
      <c r="E89" s="3">
        <v>1</v>
      </c>
      <c r="F89" s="3" t="s">
        <v>158</v>
      </c>
      <c r="G89" s="3" t="s">
        <v>102</v>
      </c>
      <c r="H89" s="3" t="s">
        <v>20</v>
      </c>
      <c r="I89" s="3" t="s">
        <v>108</v>
      </c>
      <c r="J89" s="3" t="s">
        <v>21</v>
      </c>
      <c r="K89" s="5" t="s">
        <v>52</v>
      </c>
      <c r="L89" s="23" t="s">
        <v>195</v>
      </c>
      <c r="M89" s="6" t="s">
        <v>25</v>
      </c>
      <c r="N89" s="7">
        <v>2.25</v>
      </c>
      <c r="O89" s="7">
        <v>3</v>
      </c>
      <c r="P89" s="8" t="s">
        <v>26</v>
      </c>
      <c r="Q89" s="7">
        <f t="shared" si="10"/>
        <v>196</v>
      </c>
      <c r="R89" s="26">
        <f t="shared" si="6"/>
        <v>-3</v>
      </c>
      <c r="S89" s="27">
        <f t="shared" si="11"/>
        <v>18.735000000000003</v>
      </c>
      <c r="T89" s="28">
        <f t="shared" si="7"/>
        <v>214.73500000000001</v>
      </c>
      <c r="U89" s="29">
        <f t="shared" si="8"/>
        <v>0.57471264367816088</v>
      </c>
      <c r="V89" s="12">
        <f t="shared" si="9"/>
        <v>9.5586734693877615E-2</v>
      </c>
      <c r="W89">
        <f>COUNTIF($M$2:M89,1)</f>
        <v>50</v>
      </c>
      <c r="X89">
        <v>87</v>
      </c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</row>
    <row r="90" spans="1:246" ht="18.75" customHeight="1" x14ac:dyDescent="0.2">
      <c r="A90" s="3">
        <v>88</v>
      </c>
      <c r="B90" s="4">
        <v>45118</v>
      </c>
      <c r="C90" s="3" t="s">
        <v>196</v>
      </c>
      <c r="D90" s="3" t="s">
        <v>28</v>
      </c>
      <c r="E90" s="3">
        <v>1</v>
      </c>
      <c r="F90" s="3" t="s">
        <v>36</v>
      </c>
      <c r="G90" s="3" t="s">
        <v>97</v>
      </c>
      <c r="H90" s="3" t="s">
        <v>20</v>
      </c>
      <c r="I90" s="3" t="s">
        <v>23</v>
      </c>
      <c r="J90" s="3" t="s">
        <v>24</v>
      </c>
      <c r="K90" s="30" t="s">
        <v>35</v>
      </c>
      <c r="L90" s="23" t="s">
        <v>197</v>
      </c>
      <c r="M90" s="6" t="s">
        <v>22</v>
      </c>
      <c r="N90" s="7">
        <v>1</v>
      </c>
      <c r="O90" s="7">
        <v>3</v>
      </c>
      <c r="P90" s="8" t="s">
        <v>26</v>
      </c>
      <c r="Q90" s="7">
        <f t="shared" si="10"/>
        <v>199</v>
      </c>
      <c r="R90" s="32">
        <f t="shared" si="6"/>
        <v>0</v>
      </c>
      <c r="S90" s="27">
        <f t="shared" si="11"/>
        <v>18.735000000000003</v>
      </c>
      <c r="T90" s="28">
        <f t="shared" si="7"/>
        <v>217.73500000000001</v>
      </c>
      <c r="U90" s="29">
        <f t="shared" si="8"/>
        <v>0.57954545454545459</v>
      </c>
      <c r="V90" s="12">
        <f t="shared" si="9"/>
        <v>9.4145728643216145E-2</v>
      </c>
      <c r="W90">
        <f>COUNTIF($M$2:M90,1)</f>
        <v>51</v>
      </c>
      <c r="X90">
        <v>88</v>
      </c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</row>
    <row r="91" spans="1:246" ht="18.75" customHeight="1" x14ac:dyDescent="0.2">
      <c r="A91" s="3">
        <v>89</v>
      </c>
      <c r="B91" s="4">
        <v>45118</v>
      </c>
      <c r="C91" s="3" t="s">
        <v>198</v>
      </c>
      <c r="D91" s="3" t="s">
        <v>28</v>
      </c>
      <c r="E91" s="3">
        <v>1</v>
      </c>
      <c r="F91" s="3" t="s">
        <v>71</v>
      </c>
      <c r="G91" s="3" t="s">
        <v>97</v>
      </c>
      <c r="H91" s="3" t="s">
        <v>20</v>
      </c>
      <c r="I91" s="3" t="s">
        <v>23</v>
      </c>
      <c r="J91" s="3" t="s">
        <v>21</v>
      </c>
      <c r="K91" s="13" t="s">
        <v>199</v>
      </c>
      <c r="L91" s="23"/>
      <c r="M91" s="6" t="s">
        <v>22</v>
      </c>
      <c r="N91" s="7">
        <v>1.92</v>
      </c>
      <c r="O91" s="7">
        <v>2</v>
      </c>
      <c r="P91" s="8" t="s">
        <v>26</v>
      </c>
      <c r="Q91" s="7">
        <f t="shared" si="10"/>
        <v>201</v>
      </c>
      <c r="R91" s="25">
        <f t="shared" si="6"/>
        <v>1.8399999999999999</v>
      </c>
      <c r="S91" s="27">
        <f t="shared" si="11"/>
        <v>20.575000000000003</v>
      </c>
      <c r="T91" s="28">
        <f t="shared" si="7"/>
        <v>221.57499999999999</v>
      </c>
      <c r="U91" s="29">
        <f t="shared" si="8"/>
        <v>0.5842696629213483</v>
      </c>
      <c r="V91" s="12">
        <f t="shared" si="9"/>
        <v>0.10236318407960193</v>
      </c>
      <c r="W91">
        <f>COUNTIF($M$2:M91,1)</f>
        <v>52</v>
      </c>
      <c r="X91">
        <v>89</v>
      </c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</row>
    <row r="92" spans="1:246" ht="18.75" customHeight="1" x14ac:dyDescent="0.2">
      <c r="A92" s="3">
        <v>90</v>
      </c>
      <c r="B92" s="4">
        <v>45118</v>
      </c>
      <c r="C92" s="3" t="s">
        <v>200</v>
      </c>
      <c r="D92" s="3" t="s">
        <v>28</v>
      </c>
      <c r="E92" s="3">
        <v>1</v>
      </c>
      <c r="F92" s="3" t="s">
        <v>117</v>
      </c>
      <c r="G92" s="3" t="s">
        <v>98</v>
      </c>
      <c r="H92" s="3" t="s">
        <v>20</v>
      </c>
      <c r="I92" s="3" t="s">
        <v>23</v>
      </c>
      <c r="J92" s="3" t="s">
        <v>24</v>
      </c>
      <c r="K92" s="5" t="s">
        <v>52</v>
      </c>
      <c r="L92" s="23" t="s">
        <v>201</v>
      </c>
      <c r="M92" s="6" t="s">
        <v>25</v>
      </c>
      <c r="N92" s="7">
        <v>2.2999999999999998</v>
      </c>
      <c r="O92" s="7">
        <v>4</v>
      </c>
      <c r="P92" s="8" t="s">
        <v>26</v>
      </c>
      <c r="Q92" s="7">
        <f t="shared" si="10"/>
        <v>205</v>
      </c>
      <c r="R92" s="26">
        <f t="shared" si="6"/>
        <v>-4</v>
      </c>
      <c r="S92" s="27">
        <f t="shared" si="11"/>
        <v>16.575000000000003</v>
      </c>
      <c r="T92" s="28">
        <f t="shared" si="7"/>
        <v>221.57499999999999</v>
      </c>
      <c r="U92" s="29">
        <f t="shared" si="8"/>
        <v>0.57777777777777772</v>
      </c>
      <c r="V92" s="12">
        <f t="shared" si="9"/>
        <v>8.0853658536585313E-2</v>
      </c>
      <c r="W92">
        <f>COUNTIF($M$2:M92,1)</f>
        <v>52</v>
      </c>
      <c r="X92">
        <v>90</v>
      </c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</row>
    <row r="93" spans="1:246" ht="18.75" customHeight="1" x14ac:dyDescent="0.2">
      <c r="A93" s="3">
        <v>91</v>
      </c>
      <c r="B93" s="4">
        <v>45118</v>
      </c>
      <c r="C93" s="3" t="s">
        <v>202</v>
      </c>
      <c r="D93" s="3" t="s">
        <v>28</v>
      </c>
      <c r="E93" s="3">
        <v>1</v>
      </c>
      <c r="F93" s="3" t="s">
        <v>29</v>
      </c>
      <c r="G93" s="3" t="s">
        <v>96</v>
      </c>
      <c r="H93" s="3" t="s">
        <v>20</v>
      </c>
      <c r="I93" s="3" t="s">
        <v>23</v>
      </c>
      <c r="J93" s="3" t="s">
        <v>21</v>
      </c>
      <c r="K93" s="5" t="s">
        <v>59</v>
      </c>
      <c r="L93" s="23"/>
      <c r="M93" s="6" t="s">
        <v>25</v>
      </c>
      <c r="N93" s="7">
        <v>2.17</v>
      </c>
      <c r="O93" s="7">
        <v>2</v>
      </c>
      <c r="P93" s="8" t="s">
        <v>26</v>
      </c>
      <c r="Q93" s="7">
        <f t="shared" si="10"/>
        <v>207</v>
      </c>
      <c r="R93" s="26">
        <f t="shared" si="6"/>
        <v>-2</v>
      </c>
      <c r="S93" s="27">
        <f t="shared" si="11"/>
        <v>14.575000000000003</v>
      </c>
      <c r="T93" s="28">
        <f t="shared" si="7"/>
        <v>221.57499999999999</v>
      </c>
      <c r="U93" s="29">
        <f t="shared" si="8"/>
        <v>0.5714285714285714</v>
      </c>
      <c r="V93" s="12">
        <f t="shared" si="9"/>
        <v>7.0410628019323615E-2</v>
      </c>
      <c r="W93">
        <f>COUNTIF($M$2:M93,1)</f>
        <v>52</v>
      </c>
      <c r="X93">
        <v>91</v>
      </c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</row>
    <row r="94" spans="1:246" ht="18.75" customHeight="1" x14ac:dyDescent="0.2">
      <c r="A94" s="3">
        <v>92</v>
      </c>
      <c r="B94" s="4">
        <v>45118</v>
      </c>
      <c r="C94" s="3" t="s">
        <v>203</v>
      </c>
      <c r="D94" s="3" t="s">
        <v>28</v>
      </c>
      <c r="E94" s="3">
        <v>1</v>
      </c>
      <c r="F94" s="3" t="s">
        <v>72</v>
      </c>
      <c r="G94" s="3" t="s">
        <v>98</v>
      </c>
      <c r="H94" s="3" t="s">
        <v>20</v>
      </c>
      <c r="I94" s="3" t="s">
        <v>23</v>
      </c>
      <c r="J94" s="3" t="s">
        <v>21</v>
      </c>
      <c r="K94" s="5" t="s">
        <v>30</v>
      </c>
      <c r="L94" s="23" t="s">
        <v>34</v>
      </c>
      <c r="M94" s="6" t="s">
        <v>25</v>
      </c>
      <c r="N94" s="7">
        <v>1.94</v>
      </c>
      <c r="O94" s="7">
        <v>2</v>
      </c>
      <c r="P94" s="8" t="s">
        <v>26</v>
      </c>
      <c r="Q94" s="7">
        <f t="shared" si="10"/>
        <v>209</v>
      </c>
      <c r="R94" s="26">
        <f t="shared" si="6"/>
        <v>-2</v>
      </c>
      <c r="S94" s="27">
        <f t="shared" si="11"/>
        <v>12.575000000000003</v>
      </c>
      <c r="T94" s="28">
        <f t="shared" si="7"/>
        <v>221.57499999999999</v>
      </c>
      <c r="U94" s="29">
        <f t="shared" si="8"/>
        <v>0.56521739130434778</v>
      </c>
      <c r="V94" s="12">
        <f t="shared" si="9"/>
        <v>6.0167464114832481E-2</v>
      </c>
      <c r="W94">
        <f>COUNTIF($M$2:M94,1)</f>
        <v>52</v>
      </c>
      <c r="X94">
        <v>92</v>
      </c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</row>
    <row r="95" spans="1:246" ht="18.75" customHeight="1" x14ac:dyDescent="0.2">
      <c r="A95" s="3">
        <v>93</v>
      </c>
      <c r="B95" s="4">
        <v>45118</v>
      </c>
      <c r="C95" s="3" t="s">
        <v>204</v>
      </c>
      <c r="D95" s="3" t="s">
        <v>28</v>
      </c>
      <c r="E95" s="3">
        <v>1</v>
      </c>
      <c r="F95" s="3" t="s">
        <v>68</v>
      </c>
      <c r="G95" s="3" t="s">
        <v>96</v>
      </c>
      <c r="H95" s="3" t="s">
        <v>20</v>
      </c>
      <c r="I95" s="3" t="s">
        <v>23</v>
      </c>
      <c r="J95" s="3" t="s">
        <v>21</v>
      </c>
      <c r="K95" s="5" t="s">
        <v>70</v>
      </c>
      <c r="L95" s="23"/>
      <c r="M95" s="6" t="s">
        <v>25</v>
      </c>
      <c r="N95" s="7">
        <v>1.98</v>
      </c>
      <c r="O95" s="7">
        <v>2</v>
      </c>
      <c r="P95" s="8" t="s">
        <v>26</v>
      </c>
      <c r="Q95" s="7">
        <f t="shared" si="10"/>
        <v>211</v>
      </c>
      <c r="R95" s="26">
        <f t="shared" si="6"/>
        <v>-2</v>
      </c>
      <c r="S95" s="27">
        <f t="shared" si="11"/>
        <v>10.575000000000003</v>
      </c>
      <c r="T95" s="28">
        <f t="shared" si="7"/>
        <v>221.57499999999999</v>
      </c>
      <c r="U95" s="29">
        <f t="shared" si="8"/>
        <v>0.55913978494623651</v>
      </c>
      <c r="V95" s="12">
        <f t="shared" si="9"/>
        <v>5.0118483412322223E-2</v>
      </c>
      <c r="W95">
        <f>COUNTIF($M$2:M95,1)</f>
        <v>52</v>
      </c>
      <c r="X95">
        <v>93</v>
      </c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</row>
    <row r="96" spans="1:246" ht="18.75" customHeight="1" x14ac:dyDescent="0.2">
      <c r="A96" s="3">
        <v>94</v>
      </c>
      <c r="B96" s="4">
        <v>45118</v>
      </c>
      <c r="C96" s="3" t="s">
        <v>205</v>
      </c>
      <c r="D96" s="3" t="s">
        <v>28</v>
      </c>
      <c r="E96" s="3">
        <v>1</v>
      </c>
      <c r="F96" s="3" t="s">
        <v>33</v>
      </c>
      <c r="G96" s="3" t="s">
        <v>96</v>
      </c>
      <c r="H96" s="3" t="s">
        <v>20</v>
      </c>
      <c r="I96" s="3" t="s">
        <v>23</v>
      </c>
      <c r="J96" s="3" t="s">
        <v>21</v>
      </c>
      <c r="K96" s="5" t="s">
        <v>54</v>
      </c>
      <c r="L96" s="23" t="s">
        <v>34</v>
      </c>
      <c r="M96" s="6" t="s">
        <v>25</v>
      </c>
      <c r="N96" s="7">
        <v>2.02</v>
      </c>
      <c r="O96" s="7">
        <v>1.5</v>
      </c>
      <c r="P96" s="8" t="s">
        <v>26</v>
      </c>
      <c r="Q96" s="7">
        <f t="shared" si="10"/>
        <v>212.5</v>
      </c>
      <c r="R96" s="26">
        <f t="shared" si="6"/>
        <v>-1.5</v>
      </c>
      <c r="S96" s="27">
        <f t="shared" si="11"/>
        <v>9.0750000000000028</v>
      </c>
      <c r="T96" s="28">
        <f t="shared" si="7"/>
        <v>221.57499999999999</v>
      </c>
      <c r="U96" s="29">
        <f t="shared" si="8"/>
        <v>0.55319148936170215</v>
      </c>
      <c r="V96" s="12">
        <f t="shared" si="9"/>
        <v>4.2705882352941121E-2</v>
      </c>
      <c r="W96">
        <f>COUNTIF($M$2:M96,1)</f>
        <v>52</v>
      </c>
      <c r="X96">
        <v>94</v>
      </c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</row>
    <row r="97" spans="1:246" ht="18.75" customHeight="1" x14ac:dyDescent="0.2">
      <c r="A97" s="3">
        <v>95</v>
      </c>
      <c r="B97" s="4">
        <v>45118</v>
      </c>
      <c r="C97" s="3" t="s">
        <v>206</v>
      </c>
      <c r="D97" s="3" t="s">
        <v>28</v>
      </c>
      <c r="E97" s="3">
        <v>1</v>
      </c>
      <c r="F97" s="3">
        <v>2</v>
      </c>
      <c r="G97" s="3" t="s">
        <v>96</v>
      </c>
      <c r="H97" s="3" t="s">
        <v>20</v>
      </c>
      <c r="I97" s="3" t="s">
        <v>23</v>
      </c>
      <c r="J97" s="3" t="s">
        <v>21</v>
      </c>
      <c r="K97" s="5" t="s">
        <v>43</v>
      </c>
      <c r="L97" s="23" t="s">
        <v>207</v>
      </c>
      <c r="M97" s="6" t="s">
        <v>25</v>
      </c>
      <c r="N97" s="7">
        <v>2.4700000000000002</v>
      </c>
      <c r="O97" s="7">
        <v>2</v>
      </c>
      <c r="P97" s="8" t="s">
        <v>26</v>
      </c>
      <c r="Q97" s="7">
        <f t="shared" si="10"/>
        <v>214.5</v>
      </c>
      <c r="R97" s="26">
        <f t="shared" si="6"/>
        <v>-2</v>
      </c>
      <c r="S97" s="27">
        <f t="shared" si="11"/>
        <v>7.0750000000000028</v>
      </c>
      <c r="T97" s="28">
        <f t="shared" si="7"/>
        <v>221.57499999999999</v>
      </c>
      <c r="U97" s="29">
        <f t="shared" si="8"/>
        <v>0.54736842105263162</v>
      </c>
      <c r="V97" s="12">
        <f t="shared" si="9"/>
        <v>3.2983682983682934E-2</v>
      </c>
      <c r="W97">
        <f>COUNTIF($M$2:M97,1)</f>
        <v>52</v>
      </c>
      <c r="X97">
        <v>95</v>
      </c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</row>
    <row r="98" spans="1:246" ht="18.75" customHeight="1" x14ac:dyDescent="0.2">
      <c r="A98" s="3">
        <v>96</v>
      </c>
      <c r="B98" s="4">
        <v>45119</v>
      </c>
      <c r="C98" s="3" t="s">
        <v>208</v>
      </c>
      <c r="D98" s="3" t="s">
        <v>28</v>
      </c>
      <c r="E98" s="3">
        <v>1</v>
      </c>
      <c r="F98" s="3" t="s">
        <v>209</v>
      </c>
      <c r="G98" s="3" t="s">
        <v>102</v>
      </c>
      <c r="H98" s="3" t="s">
        <v>20</v>
      </c>
      <c r="I98" s="3" t="s">
        <v>108</v>
      </c>
      <c r="J98" s="3" t="s">
        <v>21</v>
      </c>
      <c r="K98" s="5" t="s">
        <v>56</v>
      </c>
      <c r="L98" s="23"/>
      <c r="M98" s="6" t="s">
        <v>25</v>
      </c>
      <c r="N98" s="7">
        <v>2.4</v>
      </c>
      <c r="O98" s="7">
        <v>1.5</v>
      </c>
      <c r="P98" s="8" t="s">
        <v>26</v>
      </c>
      <c r="Q98" s="7">
        <f t="shared" si="10"/>
        <v>216</v>
      </c>
      <c r="R98" s="26">
        <f t="shared" si="6"/>
        <v>-1.5</v>
      </c>
      <c r="S98" s="27">
        <f t="shared" si="11"/>
        <v>5.5750000000000028</v>
      </c>
      <c r="T98" s="28">
        <f t="shared" si="7"/>
        <v>221.57499999999999</v>
      </c>
      <c r="U98" s="29">
        <f t="shared" si="8"/>
        <v>0.54166666666666663</v>
      </c>
      <c r="V98" s="12">
        <f t="shared" si="9"/>
        <v>2.5810185185185134E-2</v>
      </c>
      <c r="W98">
        <f>COUNTIF($M$2:M98,1)</f>
        <v>52</v>
      </c>
      <c r="X98">
        <v>96</v>
      </c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</row>
    <row r="99" spans="1:246" ht="18.75" customHeight="1" x14ac:dyDescent="0.2">
      <c r="A99" s="3">
        <v>97</v>
      </c>
      <c r="B99" s="4">
        <v>45119</v>
      </c>
      <c r="C99" s="3" t="s">
        <v>210</v>
      </c>
      <c r="D99" s="3" t="s">
        <v>28</v>
      </c>
      <c r="E99" s="3">
        <v>1</v>
      </c>
      <c r="F99" s="3" t="s">
        <v>94</v>
      </c>
      <c r="G99" s="3" t="s">
        <v>102</v>
      </c>
      <c r="H99" s="3" t="s">
        <v>20</v>
      </c>
      <c r="I99" s="3" t="s">
        <v>108</v>
      </c>
      <c r="J99" s="3" t="s">
        <v>24</v>
      </c>
      <c r="K99" s="13" t="s">
        <v>73</v>
      </c>
      <c r="L99" s="23"/>
      <c r="M99" s="6" t="s">
        <v>22</v>
      </c>
      <c r="N99" s="7">
        <v>2.9</v>
      </c>
      <c r="O99" s="7">
        <v>2</v>
      </c>
      <c r="P99" s="8" t="s">
        <v>26</v>
      </c>
      <c r="Q99" s="7">
        <f t="shared" si="10"/>
        <v>218</v>
      </c>
      <c r="R99" s="25">
        <f t="shared" si="6"/>
        <v>3.8</v>
      </c>
      <c r="S99" s="27">
        <f t="shared" si="11"/>
        <v>9.3750000000000036</v>
      </c>
      <c r="T99" s="28">
        <f t="shared" si="7"/>
        <v>227.375</v>
      </c>
      <c r="U99" s="29">
        <f t="shared" si="8"/>
        <v>0.54639175257731953</v>
      </c>
      <c r="V99" s="12">
        <f t="shared" si="9"/>
        <v>4.3004587155963302E-2</v>
      </c>
      <c r="W99">
        <f>COUNTIF($M$2:M99,1)</f>
        <v>53</v>
      </c>
      <c r="X99">
        <v>97</v>
      </c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</row>
    <row r="100" spans="1:246" ht="18.75" customHeight="1" x14ac:dyDescent="0.2">
      <c r="A100" s="3">
        <v>98</v>
      </c>
      <c r="B100" s="4">
        <v>45119</v>
      </c>
      <c r="C100" s="3" t="s">
        <v>211</v>
      </c>
      <c r="D100" s="3" t="s">
        <v>28</v>
      </c>
      <c r="E100" s="3">
        <v>1</v>
      </c>
      <c r="F100" s="3" t="s">
        <v>74</v>
      </c>
      <c r="G100" s="3" t="s">
        <v>97</v>
      </c>
      <c r="H100" s="3" t="s">
        <v>20</v>
      </c>
      <c r="I100" s="3" t="s">
        <v>23</v>
      </c>
      <c r="J100" s="3" t="s">
        <v>24</v>
      </c>
      <c r="K100" s="5" t="s">
        <v>212</v>
      </c>
      <c r="L100" s="23" t="s">
        <v>213</v>
      </c>
      <c r="M100" s="6" t="s">
        <v>25</v>
      </c>
      <c r="N100" s="7">
        <v>1.96</v>
      </c>
      <c r="O100" s="7">
        <v>1</v>
      </c>
      <c r="P100" s="8" t="s">
        <v>26</v>
      </c>
      <c r="Q100" s="7">
        <f t="shared" si="10"/>
        <v>219</v>
      </c>
      <c r="R100" s="26">
        <f t="shared" si="6"/>
        <v>-1</v>
      </c>
      <c r="S100" s="27">
        <f t="shared" si="11"/>
        <v>8.3750000000000036</v>
      </c>
      <c r="T100" s="28">
        <f t="shared" si="7"/>
        <v>227.375</v>
      </c>
      <c r="U100" s="29">
        <f t="shared" si="8"/>
        <v>0.54081632653061229</v>
      </c>
      <c r="V100" s="12">
        <f t="shared" si="9"/>
        <v>3.8242009132420089E-2</v>
      </c>
      <c r="W100">
        <f>COUNTIF($M$2:M100,1)</f>
        <v>53</v>
      </c>
      <c r="X100">
        <v>98</v>
      </c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</row>
    <row r="101" spans="1:246" ht="18.75" customHeight="1" x14ac:dyDescent="0.2">
      <c r="A101" s="3">
        <v>99</v>
      </c>
      <c r="B101" s="4">
        <v>45119</v>
      </c>
      <c r="C101" s="3" t="s">
        <v>214</v>
      </c>
      <c r="D101" s="3" t="s">
        <v>28</v>
      </c>
      <c r="E101" s="3">
        <v>1</v>
      </c>
      <c r="F101" s="3" t="s">
        <v>88</v>
      </c>
      <c r="G101" s="3" t="s">
        <v>97</v>
      </c>
      <c r="H101" s="3" t="s">
        <v>20</v>
      </c>
      <c r="I101" s="3" t="s">
        <v>108</v>
      </c>
      <c r="J101" s="3" t="s">
        <v>21</v>
      </c>
      <c r="K101" s="13" t="s">
        <v>55</v>
      </c>
      <c r="L101" s="23"/>
      <c r="M101" s="6" t="s">
        <v>22</v>
      </c>
      <c r="N101" s="7">
        <v>2</v>
      </c>
      <c r="O101" s="7">
        <v>3</v>
      </c>
      <c r="P101" s="8" t="s">
        <v>26</v>
      </c>
      <c r="Q101" s="7">
        <f t="shared" si="10"/>
        <v>222</v>
      </c>
      <c r="R101" s="25">
        <f t="shared" si="6"/>
        <v>3</v>
      </c>
      <c r="S101" s="27">
        <f t="shared" si="11"/>
        <v>11.375000000000004</v>
      </c>
      <c r="T101" s="28">
        <f t="shared" si="7"/>
        <v>233.375</v>
      </c>
      <c r="U101" s="29">
        <f t="shared" si="8"/>
        <v>0.54545454545454541</v>
      </c>
      <c r="V101" s="12">
        <f t="shared" si="9"/>
        <v>5.1238738738738736E-2</v>
      </c>
      <c r="W101">
        <f>COUNTIF($M$2:M101,1)</f>
        <v>54</v>
      </c>
      <c r="X101">
        <v>99</v>
      </c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</row>
    <row r="102" spans="1:246" ht="18.75" customHeight="1" x14ac:dyDescent="0.2">
      <c r="A102" s="3">
        <v>100</v>
      </c>
      <c r="B102" s="4">
        <v>45119</v>
      </c>
      <c r="C102" s="3" t="s">
        <v>215</v>
      </c>
      <c r="D102" s="3" t="s">
        <v>28</v>
      </c>
      <c r="E102" s="3">
        <v>1</v>
      </c>
      <c r="F102" s="3" t="s">
        <v>33</v>
      </c>
      <c r="G102" s="3" t="s">
        <v>216</v>
      </c>
      <c r="H102" s="3" t="s">
        <v>20</v>
      </c>
      <c r="I102" s="3" t="s">
        <v>23</v>
      </c>
      <c r="J102" s="3" t="s">
        <v>21</v>
      </c>
      <c r="K102" s="13" t="s">
        <v>63</v>
      </c>
      <c r="L102" s="23"/>
      <c r="M102" s="6" t="s">
        <v>22</v>
      </c>
      <c r="N102" s="7">
        <v>1.93</v>
      </c>
      <c r="O102" s="7">
        <v>2</v>
      </c>
      <c r="P102" s="8" t="s">
        <v>26</v>
      </c>
      <c r="Q102" s="7">
        <f t="shared" si="10"/>
        <v>224</v>
      </c>
      <c r="R102" s="25">
        <f t="shared" si="6"/>
        <v>1.8599999999999999</v>
      </c>
      <c r="S102" s="27">
        <f t="shared" si="11"/>
        <v>13.235000000000003</v>
      </c>
      <c r="T102" s="28">
        <f t="shared" si="7"/>
        <v>237.23500000000001</v>
      </c>
      <c r="U102" s="29">
        <f t="shared" si="8"/>
        <v>0.55000000000000004</v>
      </c>
      <c r="V102" s="12">
        <f t="shared" si="9"/>
        <v>5.9084821428571487E-2</v>
      </c>
      <c r="W102">
        <f>COUNTIF($M$2:M102,1)</f>
        <v>55</v>
      </c>
      <c r="X102">
        <v>100</v>
      </c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</row>
    <row r="103" spans="1:246" ht="18.75" customHeight="1" x14ac:dyDescent="0.2">
      <c r="A103" s="3">
        <v>101</v>
      </c>
      <c r="B103" s="4">
        <v>45119</v>
      </c>
      <c r="C103" s="3" t="s">
        <v>217</v>
      </c>
      <c r="D103" s="3" t="s">
        <v>28</v>
      </c>
      <c r="E103" s="3">
        <v>1</v>
      </c>
      <c r="F103" s="3" t="s">
        <v>218</v>
      </c>
      <c r="G103" s="3" t="s">
        <v>102</v>
      </c>
      <c r="H103" s="3" t="s">
        <v>20</v>
      </c>
      <c r="I103" s="3" t="s">
        <v>23</v>
      </c>
      <c r="J103" s="3" t="s">
        <v>21</v>
      </c>
      <c r="K103" s="5" t="s">
        <v>38</v>
      </c>
      <c r="L103" s="23"/>
      <c r="M103" s="6" t="s">
        <v>25</v>
      </c>
      <c r="N103" s="7">
        <v>2</v>
      </c>
      <c r="O103" s="7">
        <v>2</v>
      </c>
      <c r="P103" s="8" t="s">
        <v>26</v>
      </c>
      <c r="Q103" s="7">
        <f t="shared" si="10"/>
        <v>226</v>
      </c>
      <c r="R103" s="26">
        <f t="shared" si="6"/>
        <v>-2</v>
      </c>
      <c r="S103" s="27">
        <f t="shared" si="11"/>
        <v>11.235000000000003</v>
      </c>
      <c r="T103" s="28">
        <f t="shared" si="7"/>
        <v>237.23500000000001</v>
      </c>
      <c r="U103" s="29">
        <f t="shared" si="8"/>
        <v>0.54455445544554459</v>
      </c>
      <c r="V103" s="12">
        <f t="shared" si="9"/>
        <v>4.9712389380531033E-2</v>
      </c>
      <c r="W103">
        <f>COUNTIF($M$2:M103,1)</f>
        <v>55</v>
      </c>
      <c r="X103">
        <v>101</v>
      </c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</row>
    <row r="104" spans="1:246" ht="18.75" customHeight="1" x14ac:dyDescent="0.2">
      <c r="A104" s="3">
        <v>102</v>
      </c>
      <c r="B104" s="4">
        <v>45119</v>
      </c>
      <c r="C104" s="3" t="s">
        <v>219</v>
      </c>
      <c r="D104" s="3" t="s">
        <v>28</v>
      </c>
      <c r="E104" s="3">
        <v>1</v>
      </c>
      <c r="F104" s="3" t="s">
        <v>42</v>
      </c>
      <c r="G104" s="3" t="s">
        <v>97</v>
      </c>
      <c r="H104" s="3" t="s">
        <v>20</v>
      </c>
      <c r="I104" s="3" t="s">
        <v>23</v>
      </c>
      <c r="J104" s="3" t="s">
        <v>24</v>
      </c>
      <c r="K104" s="5" t="s">
        <v>56</v>
      </c>
      <c r="L104" s="23"/>
      <c r="M104" s="6" t="s">
        <v>25</v>
      </c>
      <c r="N104" s="7">
        <v>2.04</v>
      </c>
      <c r="O104" s="7">
        <v>2</v>
      </c>
      <c r="P104" s="8" t="s">
        <v>26</v>
      </c>
      <c r="Q104" s="7">
        <f t="shared" si="10"/>
        <v>228</v>
      </c>
      <c r="R104" s="26">
        <f t="shared" si="6"/>
        <v>-2</v>
      </c>
      <c r="S104" s="27">
        <f t="shared" si="11"/>
        <v>9.235000000000003</v>
      </c>
      <c r="T104" s="28">
        <f t="shared" si="7"/>
        <v>237.23500000000001</v>
      </c>
      <c r="U104" s="29">
        <f t="shared" si="8"/>
        <v>0.53921568627450978</v>
      </c>
      <c r="V104" s="12">
        <f t="shared" si="9"/>
        <v>4.0504385964912341E-2</v>
      </c>
      <c r="W104">
        <f>COUNTIF($M$2:M104,1)</f>
        <v>55</v>
      </c>
      <c r="X104">
        <v>102</v>
      </c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</row>
    <row r="105" spans="1:246" ht="18.75" customHeight="1" x14ac:dyDescent="0.2">
      <c r="A105" s="3">
        <v>103</v>
      </c>
      <c r="B105" s="4">
        <v>45119</v>
      </c>
      <c r="C105" s="3" t="s">
        <v>210</v>
      </c>
      <c r="D105" s="3" t="s">
        <v>28</v>
      </c>
      <c r="E105" s="3">
        <v>1</v>
      </c>
      <c r="F105" s="3" t="s">
        <v>152</v>
      </c>
      <c r="G105" s="3" t="s">
        <v>102</v>
      </c>
      <c r="H105" s="3" t="s">
        <v>20</v>
      </c>
      <c r="I105" s="3" t="s">
        <v>108</v>
      </c>
      <c r="J105" s="3" t="s">
        <v>24</v>
      </c>
      <c r="K105" s="13" t="s">
        <v>73</v>
      </c>
      <c r="L105" s="23"/>
      <c r="M105" s="6" t="s">
        <v>22</v>
      </c>
      <c r="N105" s="7">
        <v>2.25</v>
      </c>
      <c r="O105" s="7">
        <v>2</v>
      </c>
      <c r="P105" s="8" t="s">
        <v>26</v>
      </c>
      <c r="Q105" s="7">
        <f t="shared" si="10"/>
        <v>230</v>
      </c>
      <c r="R105" s="25">
        <f t="shared" si="6"/>
        <v>2.5</v>
      </c>
      <c r="S105" s="27">
        <f t="shared" si="11"/>
        <v>11.735000000000003</v>
      </c>
      <c r="T105" s="28">
        <f t="shared" si="7"/>
        <v>241.73500000000001</v>
      </c>
      <c r="U105" s="29">
        <f t="shared" si="8"/>
        <v>0.5436893203883495</v>
      </c>
      <c r="V105" s="12">
        <f t="shared" si="9"/>
        <v>5.102173913043484E-2</v>
      </c>
      <c r="W105">
        <f>COUNTIF($M$2:M105,1)</f>
        <v>56</v>
      </c>
      <c r="X105">
        <v>103</v>
      </c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</row>
    <row r="106" spans="1:246" ht="18.75" customHeight="1" x14ac:dyDescent="0.2">
      <c r="A106" s="3">
        <v>104</v>
      </c>
      <c r="B106" s="4">
        <v>45119</v>
      </c>
      <c r="C106" s="3" t="s">
        <v>210</v>
      </c>
      <c r="D106" s="3" t="s">
        <v>28</v>
      </c>
      <c r="E106" s="3">
        <v>1</v>
      </c>
      <c r="F106" s="3" t="s">
        <v>209</v>
      </c>
      <c r="G106" s="3" t="s">
        <v>102</v>
      </c>
      <c r="H106" s="3" t="s">
        <v>20</v>
      </c>
      <c r="I106" s="3" t="s">
        <v>108</v>
      </c>
      <c r="J106" s="3" t="s">
        <v>24</v>
      </c>
      <c r="K106" s="13" t="s">
        <v>73</v>
      </c>
      <c r="L106" s="23"/>
      <c r="M106" s="6" t="s">
        <v>22</v>
      </c>
      <c r="N106" s="7">
        <v>5.5</v>
      </c>
      <c r="O106" s="7">
        <v>1</v>
      </c>
      <c r="P106" s="8" t="s">
        <v>26</v>
      </c>
      <c r="Q106" s="7">
        <f t="shared" si="10"/>
        <v>231</v>
      </c>
      <c r="R106" s="25">
        <f t="shared" si="6"/>
        <v>4.5</v>
      </c>
      <c r="S106" s="27">
        <f t="shared" si="11"/>
        <v>16.235000000000003</v>
      </c>
      <c r="T106" s="28">
        <f t="shared" si="7"/>
        <v>247.23500000000001</v>
      </c>
      <c r="U106" s="29">
        <f t="shared" si="8"/>
        <v>0.54807692307692313</v>
      </c>
      <c r="V106" s="12">
        <f t="shared" si="9"/>
        <v>7.0281385281385347E-2</v>
      </c>
      <c r="W106">
        <f>COUNTIF($M$2:M106,1)</f>
        <v>57</v>
      </c>
      <c r="X106">
        <v>104</v>
      </c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</row>
    <row r="107" spans="1:246" ht="18.75" customHeight="1" x14ac:dyDescent="0.2">
      <c r="A107" s="3">
        <v>105</v>
      </c>
      <c r="B107" s="4">
        <v>45119</v>
      </c>
      <c r="C107" s="3" t="s">
        <v>210</v>
      </c>
      <c r="D107" s="3" t="s">
        <v>28</v>
      </c>
      <c r="E107" s="3">
        <v>1</v>
      </c>
      <c r="F107" s="3" t="s">
        <v>81</v>
      </c>
      <c r="G107" s="3" t="s">
        <v>102</v>
      </c>
      <c r="H107" s="3" t="s">
        <v>20</v>
      </c>
      <c r="I107" s="3" t="s">
        <v>108</v>
      </c>
      <c r="J107" s="3" t="s">
        <v>24</v>
      </c>
      <c r="K107" s="13" t="s">
        <v>73</v>
      </c>
      <c r="L107" s="23"/>
      <c r="M107" s="6" t="s">
        <v>22</v>
      </c>
      <c r="N107" s="7">
        <v>13</v>
      </c>
      <c r="O107" s="7">
        <v>0.5</v>
      </c>
      <c r="P107" s="8" t="s">
        <v>26</v>
      </c>
      <c r="Q107" s="7">
        <f t="shared" si="10"/>
        <v>231.5</v>
      </c>
      <c r="R107" s="25">
        <f t="shared" si="6"/>
        <v>6</v>
      </c>
      <c r="S107" s="27">
        <f t="shared" si="11"/>
        <v>22.235000000000003</v>
      </c>
      <c r="T107" s="28">
        <f t="shared" si="7"/>
        <v>253.73500000000001</v>
      </c>
      <c r="U107" s="29">
        <f t="shared" si="8"/>
        <v>0.55238095238095242</v>
      </c>
      <c r="V107" s="12">
        <f t="shared" si="9"/>
        <v>9.6047516198704164E-2</v>
      </c>
      <c r="W107">
        <f>COUNTIF($M$2:M107,1)</f>
        <v>58</v>
      </c>
      <c r="X107">
        <v>105</v>
      </c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</row>
    <row r="108" spans="1:246" ht="18.75" customHeight="1" x14ac:dyDescent="0.2">
      <c r="A108" s="3">
        <v>106</v>
      </c>
      <c r="B108" s="4">
        <v>45119</v>
      </c>
      <c r="C108" s="3" t="s">
        <v>211</v>
      </c>
      <c r="D108" s="3" t="s">
        <v>28</v>
      </c>
      <c r="E108" s="3">
        <v>1</v>
      </c>
      <c r="F108" s="3" t="s">
        <v>74</v>
      </c>
      <c r="G108" s="3" t="s">
        <v>97</v>
      </c>
      <c r="H108" s="3" t="s">
        <v>20</v>
      </c>
      <c r="I108" s="3" t="s">
        <v>23</v>
      </c>
      <c r="J108" s="3" t="s">
        <v>21</v>
      </c>
      <c r="K108" s="5" t="s">
        <v>212</v>
      </c>
      <c r="L108" s="23" t="s">
        <v>213</v>
      </c>
      <c r="M108" s="6" t="s">
        <v>25</v>
      </c>
      <c r="N108" s="7">
        <v>2.08</v>
      </c>
      <c r="O108" s="7">
        <v>1</v>
      </c>
      <c r="P108" s="8" t="s">
        <v>26</v>
      </c>
      <c r="Q108" s="7">
        <f t="shared" si="10"/>
        <v>232.5</v>
      </c>
      <c r="R108" s="26">
        <f t="shared" si="6"/>
        <v>-1</v>
      </c>
      <c r="S108" s="27">
        <f t="shared" si="11"/>
        <v>21.235000000000003</v>
      </c>
      <c r="T108" s="28">
        <f t="shared" si="7"/>
        <v>253.73500000000001</v>
      </c>
      <c r="U108" s="29">
        <f t="shared" si="8"/>
        <v>0.54716981132075471</v>
      </c>
      <c r="V108" s="12">
        <f t="shared" si="9"/>
        <v>9.1333333333333391E-2</v>
      </c>
      <c r="W108">
        <f>COUNTIF($M$2:M108,1)</f>
        <v>58</v>
      </c>
      <c r="X108">
        <v>106</v>
      </c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</row>
    <row r="109" spans="1:246" ht="18.75" customHeight="1" x14ac:dyDescent="0.2">
      <c r="A109" s="3">
        <v>107</v>
      </c>
      <c r="B109" s="4">
        <v>45119</v>
      </c>
      <c r="C109" s="3" t="s">
        <v>210</v>
      </c>
      <c r="D109" s="3" t="s">
        <v>28</v>
      </c>
      <c r="E109" s="3">
        <v>1</v>
      </c>
      <c r="F109" s="3" t="s">
        <v>81</v>
      </c>
      <c r="G109" s="3" t="s">
        <v>102</v>
      </c>
      <c r="H109" s="3" t="s">
        <v>20</v>
      </c>
      <c r="I109" s="3" t="s">
        <v>108</v>
      </c>
      <c r="J109" s="3" t="s">
        <v>24</v>
      </c>
      <c r="K109" s="13" t="s">
        <v>73</v>
      </c>
      <c r="L109" s="23"/>
      <c r="M109" s="6" t="s">
        <v>22</v>
      </c>
      <c r="N109" s="7">
        <v>2.4</v>
      </c>
      <c r="O109" s="7">
        <v>2</v>
      </c>
      <c r="P109" s="8" t="s">
        <v>26</v>
      </c>
      <c r="Q109" s="7">
        <f t="shared" si="10"/>
        <v>234.5</v>
      </c>
      <c r="R109" s="25">
        <f t="shared" si="6"/>
        <v>2.8</v>
      </c>
      <c r="S109" s="27">
        <f t="shared" si="11"/>
        <v>24.035000000000004</v>
      </c>
      <c r="T109" s="28">
        <f t="shared" si="7"/>
        <v>258.53500000000003</v>
      </c>
      <c r="U109" s="29">
        <f t="shared" si="8"/>
        <v>0.55140186915887845</v>
      </c>
      <c r="V109" s="12">
        <f t="shared" si="9"/>
        <v>0.10249466950959499</v>
      </c>
      <c r="W109">
        <f>COUNTIF($M$2:M109,1)</f>
        <v>59</v>
      </c>
      <c r="X109">
        <v>107</v>
      </c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</row>
    <row r="110" spans="1:246" ht="18.75" customHeight="1" x14ac:dyDescent="0.2">
      <c r="A110" s="3">
        <v>108</v>
      </c>
      <c r="B110" s="4">
        <v>45119</v>
      </c>
      <c r="C110" s="3" t="s">
        <v>210</v>
      </c>
      <c r="D110" s="3" t="s">
        <v>28</v>
      </c>
      <c r="E110" s="3">
        <v>1</v>
      </c>
      <c r="F110" s="3" t="s">
        <v>220</v>
      </c>
      <c r="G110" s="3" t="s">
        <v>102</v>
      </c>
      <c r="H110" s="3" t="s">
        <v>20</v>
      </c>
      <c r="I110" s="3" t="s">
        <v>108</v>
      </c>
      <c r="J110" s="3" t="s">
        <v>24</v>
      </c>
      <c r="K110" s="13" t="s">
        <v>73</v>
      </c>
      <c r="L110" s="23"/>
      <c r="M110" s="6" t="s">
        <v>22</v>
      </c>
      <c r="N110" s="7">
        <v>7</v>
      </c>
      <c r="O110" s="7">
        <v>0.5</v>
      </c>
      <c r="P110" s="8" t="s">
        <v>26</v>
      </c>
      <c r="Q110" s="7">
        <f t="shared" si="10"/>
        <v>235</v>
      </c>
      <c r="R110" s="25">
        <f t="shared" si="6"/>
        <v>3</v>
      </c>
      <c r="S110" s="27">
        <f t="shared" si="11"/>
        <v>27.035000000000004</v>
      </c>
      <c r="T110" s="28">
        <f t="shared" si="7"/>
        <v>262.03500000000003</v>
      </c>
      <c r="U110" s="29">
        <f t="shared" si="8"/>
        <v>0.55555555555555558</v>
      </c>
      <c r="V110" s="12">
        <f t="shared" si="9"/>
        <v>0.11504255319148947</v>
      </c>
      <c r="W110">
        <f>COUNTIF($M$2:M110,1)</f>
        <v>60</v>
      </c>
      <c r="X110">
        <v>108</v>
      </c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</row>
    <row r="111" spans="1:246" ht="18.75" customHeight="1" x14ac:dyDescent="0.2">
      <c r="A111" s="3">
        <v>109</v>
      </c>
      <c r="B111" s="4">
        <v>45119</v>
      </c>
      <c r="C111" s="3" t="s">
        <v>221</v>
      </c>
      <c r="D111" s="3" t="s">
        <v>28</v>
      </c>
      <c r="E111" s="3">
        <v>1</v>
      </c>
      <c r="F111" s="3" t="s">
        <v>169</v>
      </c>
      <c r="G111" s="3" t="s">
        <v>97</v>
      </c>
      <c r="H111" s="3" t="s">
        <v>20</v>
      </c>
      <c r="I111" s="3" t="s">
        <v>108</v>
      </c>
      <c r="J111" s="3" t="s">
        <v>21</v>
      </c>
      <c r="K111" s="5" t="s">
        <v>59</v>
      </c>
      <c r="L111" s="23"/>
      <c r="M111" s="6" t="s">
        <v>25</v>
      </c>
      <c r="N111" s="7">
        <v>3</v>
      </c>
      <c r="O111" s="7">
        <v>1.5</v>
      </c>
      <c r="P111" s="8" t="s">
        <v>26</v>
      </c>
      <c r="Q111" s="7">
        <f t="shared" si="10"/>
        <v>236.5</v>
      </c>
      <c r="R111" s="26">
        <f t="shared" si="6"/>
        <v>-1.5</v>
      </c>
      <c r="S111" s="27">
        <f t="shared" si="11"/>
        <v>25.535000000000004</v>
      </c>
      <c r="T111" s="28">
        <f t="shared" si="7"/>
        <v>262.03500000000003</v>
      </c>
      <c r="U111" s="29">
        <f t="shared" si="8"/>
        <v>0.55045871559633031</v>
      </c>
      <c r="V111" s="12">
        <f t="shared" si="9"/>
        <v>0.10797040169133203</v>
      </c>
      <c r="W111">
        <f>COUNTIF($M$2:M111,1)</f>
        <v>60</v>
      </c>
      <c r="X111">
        <v>109</v>
      </c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</row>
    <row r="112" spans="1:246" ht="18.75" customHeight="1" x14ac:dyDescent="0.2">
      <c r="A112" s="3">
        <v>110</v>
      </c>
      <c r="B112" s="4">
        <v>45119</v>
      </c>
      <c r="C112" s="3" t="s">
        <v>222</v>
      </c>
      <c r="D112" s="3" t="s">
        <v>28</v>
      </c>
      <c r="E112" s="3">
        <v>1</v>
      </c>
      <c r="F112" s="3" t="s">
        <v>45</v>
      </c>
      <c r="G112" s="3" t="s">
        <v>98</v>
      </c>
      <c r="H112" s="3" t="s">
        <v>20</v>
      </c>
      <c r="I112" s="3" t="s">
        <v>23</v>
      </c>
      <c r="J112" s="3" t="s">
        <v>21</v>
      </c>
      <c r="K112" s="13" t="s">
        <v>47</v>
      </c>
      <c r="L112" s="23"/>
      <c r="M112" s="6" t="s">
        <v>22</v>
      </c>
      <c r="N112" s="7">
        <v>1.82</v>
      </c>
      <c r="O112" s="7">
        <v>4</v>
      </c>
      <c r="P112" s="8" t="s">
        <v>26</v>
      </c>
      <c r="Q112" s="7">
        <f t="shared" si="10"/>
        <v>240.5</v>
      </c>
      <c r="R112" s="25">
        <f t="shared" si="6"/>
        <v>3.2800000000000002</v>
      </c>
      <c r="S112" s="27">
        <f t="shared" si="11"/>
        <v>28.815000000000005</v>
      </c>
      <c r="T112" s="28">
        <f t="shared" si="7"/>
        <v>269.315</v>
      </c>
      <c r="U112" s="29">
        <f t="shared" si="8"/>
        <v>0.55454545454545456</v>
      </c>
      <c r="V112" s="12">
        <f t="shared" si="9"/>
        <v>0.1198128898128898</v>
      </c>
      <c r="W112">
        <f>COUNTIF($M$2:M112,1)</f>
        <v>61</v>
      </c>
      <c r="X112">
        <v>110</v>
      </c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</row>
    <row r="113" spans="1:246" ht="18.75" customHeight="1" x14ac:dyDescent="0.2">
      <c r="A113" s="3">
        <v>111</v>
      </c>
      <c r="B113" s="4">
        <v>45119</v>
      </c>
      <c r="C113" s="3" t="s">
        <v>222</v>
      </c>
      <c r="D113" s="3" t="s">
        <v>28</v>
      </c>
      <c r="E113" s="3">
        <v>1</v>
      </c>
      <c r="F113" s="3" t="s">
        <v>60</v>
      </c>
      <c r="G113" s="3" t="s">
        <v>98</v>
      </c>
      <c r="H113" s="3" t="s">
        <v>20</v>
      </c>
      <c r="I113" s="3" t="s">
        <v>23</v>
      </c>
      <c r="J113" s="3" t="s">
        <v>21</v>
      </c>
      <c r="K113" s="13" t="s">
        <v>47</v>
      </c>
      <c r="L113" s="23"/>
      <c r="M113" s="6" t="s">
        <v>22</v>
      </c>
      <c r="N113" s="7">
        <v>1.75</v>
      </c>
      <c r="O113" s="7">
        <v>3</v>
      </c>
      <c r="P113" s="8" t="s">
        <v>26</v>
      </c>
      <c r="Q113" s="7">
        <f t="shared" si="10"/>
        <v>243.5</v>
      </c>
      <c r="R113" s="25">
        <f t="shared" si="6"/>
        <v>2.25</v>
      </c>
      <c r="S113" s="27">
        <f t="shared" si="11"/>
        <v>31.065000000000005</v>
      </c>
      <c r="T113" s="28">
        <f t="shared" si="7"/>
        <v>274.565</v>
      </c>
      <c r="U113" s="29">
        <f t="shared" si="8"/>
        <v>0.55855855855855852</v>
      </c>
      <c r="V113" s="12">
        <f t="shared" si="9"/>
        <v>0.12757700205338809</v>
      </c>
      <c r="W113">
        <f>COUNTIF($M$2:M113,1)</f>
        <v>62</v>
      </c>
      <c r="X113">
        <v>111</v>
      </c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</row>
    <row r="114" spans="1:246" ht="18.75" customHeight="1" x14ac:dyDescent="0.2">
      <c r="A114" s="3">
        <v>112</v>
      </c>
      <c r="B114" s="4">
        <v>45119</v>
      </c>
      <c r="C114" s="3" t="s">
        <v>222</v>
      </c>
      <c r="D114" s="3" t="s">
        <v>28</v>
      </c>
      <c r="E114" s="3">
        <v>1</v>
      </c>
      <c r="F114" s="3" t="s">
        <v>223</v>
      </c>
      <c r="G114" s="3" t="s">
        <v>98</v>
      </c>
      <c r="H114" s="3" t="s">
        <v>20</v>
      </c>
      <c r="I114" s="3" t="s">
        <v>23</v>
      </c>
      <c r="J114" s="3" t="s">
        <v>21</v>
      </c>
      <c r="K114" s="13" t="s">
        <v>47</v>
      </c>
      <c r="L114" s="23"/>
      <c r="M114" s="6" t="s">
        <v>22</v>
      </c>
      <c r="N114" s="7">
        <v>1.78</v>
      </c>
      <c r="O114" s="7">
        <v>3</v>
      </c>
      <c r="P114" s="8" t="s">
        <v>26</v>
      </c>
      <c r="Q114" s="7">
        <f t="shared" si="10"/>
        <v>246.5</v>
      </c>
      <c r="R114" s="25">
        <f t="shared" si="6"/>
        <v>2.34</v>
      </c>
      <c r="S114" s="27">
        <f t="shared" si="11"/>
        <v>33.405000000000001</v>
      </c>
      <c r="T114" s="28">
        <f t="shared" si="7"/>
        <v>279.90499999999997</v>
      </c>
      <c r="U114" s="29">
        <f t="shared" si="8"/>
        <v>0.5625</v>
      </c>
      <c r="V114" s="12">
        <f t="shared" si="9"/>
        <v>0.13551724137931023</v>
      </c>
      <c r="W114">
        <f>COUNTIF($M$2:M114,1)</f>
        <v>63</v>
      </c>
      <c r="X114">
        <v>112</v>
      </c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</row>
    <row r="115" spans="1:246" ht="18.75" customHeight="1" x14ac:dyDescent="0.2">
      <c r="A115" s="3">
        <v>113</v>
      </c>
      <c r="B115" s="4">
        <v>45120</v>
      </c>
      <c r="C115" s="3" t="s">
        <v>224</v>
      </c>
      <c r="D115" s="3" t="s">
        <v>28</v>
      </c>
      <c r="E115" s="3">
        <v>1</v>
      </c>
      <c r="F115" s="3" t="s">
        <v>152</v>
      </c>
      <c r="G115" s="3" t="s">
        <v>97</v>
      </c>
      <c r="H115" s="3" t="s">
        <v>20</v>
      </c>
      <c r="I115" s="3" t="s">
        <v>108</v>
      </c>
      <c r="J115" s="3" t="s">
        <v>21</v>
      </c>
      <c r="K115" s="5" t="s">
        <v>32</v>
      </c>
      <c r="L115" s="23"/>
      <c r="M115" s="6" t="s">
        <v>25</v>
      </c>
      <c r="N115" s="7">
        <v>2.75</v>
      </c>
      <c r="O115" s="7">
        <v>1</v>
      </c>
      <c r="P115" s="8" t="s">
        <v>26</v>
      </c>
      <c r="Q115" s="7">
        <f t="shared" si="10"/>
        <v>247.5</v>
      </c>
      <c r="R115" s="26">
        <f t="shared" si="6"/>
        <v>-1</v>
      </c>
      <c r="S115" s="27">
        <f t="shared" si="11"/>
        <v>32.405000000000001</v>
      </c>
      <c r="T115" s="28">
        <f t="shared" si="7"/>
        <v>279.90499999999997</v>
      </c>
      <c r="U115" s="29">
        <f t="shared" si="8"/>
        <v>0.55752212389380529</v>
      </c>
      <c r="V115" s="12">
        <f t="shared" si="9"/>
        <v>0.13092929292929281</v>
      </c>
      <c r="W115">
        <f>COUNTIF($M$2:M115,1)</f>
        <v>63</v>
      </c>
      <c r="X115">
        <v>113</v>
      </c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</row>
    <row r="116" spans="1:246" ht="18.75" customHeight="1" x14ac:dyDescent="0.2">
      <c r="A116" s="3">
        <v>114</v>
      </c>
      <c r="B116" s="4">
        <v>45120</v>
      </c>
      <c r="C116" s="3" t="s">
        <v>225</v>
      </c>
      <c r="D116" s="3" t="s">
        <v>28</v>
      </c>
      <c r="E116" s="3">
        <v>1</v>
      </c>
      <c r="F116" s="3" t="s">
        <v>39</v>
      </c>
      <c r="G116" s="3" t="s">
        <v>97</v>
      </c>
      <c r="H116" s="3" t="s">
        <v>20</v>
      </c>
      <c r="I116" s="3" t="s">
        <v>23</v>
      </c>
      <c r="J116" s="3" t="s">
        <v>24</v>
      </c>
      <c r="K116" s="13" t="s">
        <v>38</v>
      </c>
      <c r="L116" s="23"/>
      <c r="M116" s="6" t="s">
        <v>22</v>
      </c>
      <c r="N116" s="7">
        <v>1.925</v>
      </c>
      <c r="O116" s="7">
        <v>3</v>
      </c>
      <c r="P116" s="8" t="s">
        <v>26</v>
      </c>
      <c r="Q116" s="7">
        <f t="shared" si="10"/>
        <v>250.5</v>
      </c>
      <c r="R116" s="25">
        <f t="shared" si="6"/>
        <v>2.7750000000000004</v>
      </c>
      <c r="S116" s="27">
        <f t="shared" si="11"/>
        <v>35.18</v>
      </c>
      <c r="T116" s="28">
        <f t="shared" si="7"/>
        <v>285.68</v>
      </c>
      <c r="U116" s="29">
        <f t="shared" si="8"/>
        <v>0.56140350877192979</v>
      </c>
      <c r="V116" s="12">
        <f t="shared" si="9"/>
        <v>0.14043912175648704</v>
      </c>
      <c r="W116">
        <f>COUNTIF($M$2:M116,1)</f>
        <v>64</v>
      </c>
      <c r="X116">
        <v>114</v>
      </c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</row>
    <row r="117" spans="1:246" ht="18.75" customHeight="1" x14ac:dyDescent="0.2">
      <c r="A117" s="3">
        <v>115</v>
      </c>
      <c r="B117" s="4">
        <v>45120</v>
      </c>
      <c r="C117" s="3" t="s">
        <v>226</v>
      </c>
      <c r="D117" s="3" t="s">
        <v>28</v>
      </c>
      <c r="E117" s="3">
        <v>1</v>
      </c>
      <c r="F117" s="3" t="s">
        <v>33</v>
      </c>
      <c r="G117" s="3"/>
      <c r="H117" s="3" t="s">
        <v>20</v>
      </c>
      <c r="I117" s="3" t="s">
        <v>23</v>
      </c>
      <c r="J117" s="3" t="s">
        <v>21</v>
      </c>
      <c r="K117" s="5" t="s">
        <v>43</v>
      </c>
      <c r="L117" s="23"/>
      <c r="M117" s="6" t="s">
        <v>25</v>
      </c>
      <c r="N117" s="7">
        <v>1.95</v>
      </c>
      <c r="O117" s="7">
        <v>2</v>
      </c>
      <c r="P117" s="8" t="s">
        <v>26</v>
      </c>
      <c r="Q117" s="7">
        <f t="shared" si="10"/>
        <v>252.5</v>
      </c>
      <c r="R117" s="26">
        <f t="shared" si="6"/>
        <v>-2</v>
      </c>
      <c r="S117" s="27">
        <f t="shared" si="11"/>
        <v>33.18</v>
      </c>
      <c r="T117" s="28">
        <f t="shared" si="7"/>
        <v>285.68</v>
      </c>
      <c r="U117" s="29">
        <f t="shared" si="8"/>
        <v>0.55652173913043479</v>
      </c>
      <c r="V117" s="12">
        <f t="shared" si="9"/>
        <v>0.13140594059405944</v>
      </c>
      <c r="W117">
        <f>COUNTIF($M$2:M117,1)</f>
        <v>64</v>
      </c>
      <c r="X117">
        <v>115</v>
      </c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</row>
    <row r="118" spans="1:246" ht="18.75" customHeight="1" x14ac:dyDescent="0.2">
      <c r="A118" s="3">
        <v>116</v>
      </c>
      <c r="B118" s="4">
        <v>45121</v>
      </c>
      <c r="C118" s="3" t="s">
        <v>227</v>
      </c>
      <c r="D118" s="3" t="s">
        <v>28</v>
      </c>
      <c r="E118" s="3">
        <v>1</v>
      </c>
      <c r="F118" s="3" t="s">
        <v>33</v>
      </c>
      <c r="G118" s="3"/>
      <c r="H118" s="3" t="s">
        <v>20</v>
      </c>
      <c r="I118" s="3" t="s">
        <v>23</v>
      </c>
      <c r="J118" s="3" t="s">
        <v>24</v>
      </c>
      <c r="K118" s="5" t="s">
        <v>59</v>
      </c>
      <c r="L118" s="23" t="s">
        <v>228</v>
      </c>
      <c r="M118" s="6" t="s">
        <v>25</v>
      </c>
      <c r="N118" s="7">
        <v>1.94</v>
      </c>
      <c r="O118" s="7">
        <v>2</v>
      </c>
      <c r="P118" s="8" t="s">
        <v>26</v>
      </c>
      <c r="Q118" s="7">
        <f t="shared" si="10"/>
        <v>254.5</v>
      </c>
      <c r="R118" s="26">
        <f t="shared" si="6"/>
        <v>-2</v>
      </c>
      <c r="S118" s="27">
        <f t="shared" si="11"/>
        <v>31.18</v>
      </c>
      <c r="T118" s="28">
        <f t="shared" si="7"/>
        <v>285.68</v>
      </c>
      <c r="U118" s="29">
        <f t="shared" si="8"/>
        <v>0.55172413793103448</v>
      </c>
      <c r="V118" s="12">
        <f t="shared" si="9"/>
        <v>0.12251473477406682</v>
      </c>
      <c r="W118">
        <f>COUNTIF($M$2:M118,1)</f>
        <v>64</v>
      </c>
      <c r="X118">
        <v>116</v>
      </c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</row>
    <row r="119" spans="1:246" ht="18.75" customHeight="1" x14ac:dyDescent="0.2">
      <c r="A119" s="3">
        <v>117</v>
      </c>
      <c r="B119" s="4">
        <v>45121</v>
      </c>
      <c r="C119" s="3" t="s">
        <v>229</v>
      </c>
      <c r="D119" s="3" t="s">
        <v>28</v>
      </c>
      <c r="E119" s="3">
        <v>1</v>
      </c>
      <c r="F119" s="3" t="s">
        <v>117</v>
      </c>
      <c r="G119" s="3"/>
      <c r="H119" s="3" t="s">
        <v>20</v>
      </c>
      <c r="I119" s="3" t="s">
        <v>23</v>
      </c>
      <c r="J119" s="3" t="s">
        <v>24</v>
      </c>
      <c r="K119" s="5" t="s">
        <v>52</v>
      </c>
      <c r="L119" s="23"/>
      <c r="M119" s="6" t="s">
        <v>25</v>
      </c>
      <c r="N119" s="7">
        <v>2.02</v>
      </c>
      <c r="O119" s="7">
        <v>2</v>
      </c>
      <c r="P119" s="8" t="s">
        <v>26</v>
      </c>
      <c r="Q119" s="7">
        <f t="shared" si="10"/>
        <v>256.5</v>
      </c>
      <c r="R119" s="26">
        <f t="shared" si="6"/>
        <v>-2</v>
      </c>
      <c r="S119" s="27">
        <f t="shared" si="11"/>
        <v>29.18</v>
      </c>
      <c r="T119" s="28">
        <f t="shared" si="7"/>
        <v>285.68</v>
      </c>
      <c r="U119" s="29">
        <f t="shared" si="8"/>
        <v>0.54700854700854706</v>
      </c>
      <c r="V119" s="12">
        <f t="shared" si="9"/>
        <v>0.11376218323586747</v>
      </c>
      <c r="W119">
        <f>COUNTIF($M$2:M119,1)</f>
        <v>64</v>
      </c>
      <c r="X119">
        <v>117</v>
      </c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</row>
    <row r="120" spans="1:246" ht="18.75" customHeight="1" x14ac:dyDescent="0.2">
      <c r="A120" s="3">
        <v>118</v>
      </c>
      <c r="B120" s="4">
        <v>45121</v>
      </c>
      <c r="C120" s="3" t="s">
        <v>230</v>
      </c>
      <c r="D120" s="3" t="s">
        <v>28</v>
      </c>
      <c r="E120" s="3">
        <v>1</v>
      </c>
      <c r="F120" s="3" t="s">
        <v>113</v>
      </c>
      <c r="G120" s="3"/>
      <c r="H120" s="3" t="s">
        <v>20</v>
      </c>
      <c r="I120" s="3" t="s">
        <v>108</v>
      </c>
      <c r="J120" s="3" t="s">
        <v>21</v>
      </c>
      <c r="K120" s="5" t="s">
        <v>52</v>
      </c>
      <c r="L120" s="23"/>
      <c r="M120" s="6" t="s">
        <v>25</v>
      </c>
      <c r="N120" s="7">
        <v>4</v>
      </c>
      <c r="O120" s="7">
        <v>1.5</v>
      </c>
      <c r="P120" s="8" t="s">
        <v>26</v>
      </c>
      <c r="Q120" s="7">
        <f t="shared" si="10"/>
        <v>258</v>
      </c>
      <c r="R120" s="26">
        <f t="shared" si="6"/>
        <v>-1.5</v>
      </c>
      <c r="S120" s="27">
        <f t="shared" si="11"/>
        <v>27.68</v>
      </c>
      <c r="T120" s="28">
        <f t="shared" si="7"/>
        <v>285.68</v>
      </c>
      <c r="U120" s="29">
        <f t="shared" si="8"/>
        <v>0.5423728813559322</v>
      </c>
      <c r="V120" s="12">
        <f t="shared" si="9"/>
        <v>0.10728682170542639</v>
      </c>
      <c r="W120">
        <f>COUNTIF($M$2:M120,1)</f>
        <v>64</v>
      </c>
      <c r="X120">
        <v>118</v>
      </c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</row>
    <row r="121" spans="1:246" ht="18.75" customHeight="1" x14ac:dyDescent="0.2">
      <c r="A121" s="3">
        <v>119</v>
      </c>
      <c r="B121" s="4">
        <v>45121</v>
      </c>
      <c r="C121" s="3" t="s">
        <v>231</v>
      </c>
      <c r="D121" s="3" t="s">
        <v>28</v>
      </c>
      <c r="E121" s="3">
        <v>1</v>
      </c>
      <c r="F121" s="3" t="s">
        <v>57</v>
      </c>
      <c r="G121" s="3" t="s">
        <v>97</v>
      </c>
      <c r="H121" s="3" t="s">
        <v>20</v>
      </c>
      <c r="I121" s="3" t="s">
        <v>23</v>
      </c>
      <c r="J121" s="3" t="s">
        <v>21</v>
      </c>
      <c r="K121" s="30" t="s">
        <v>61</v>
      </c>
      <c r="L121" s="23"/>
      <c r="M121" s="6" t="s">
        <v>22</v>
      </c>
      <c r="N121" s="7">
        <v>1</v>
      </c>
      <c r="O121" s="7">
        <v>2</v>
      </c>
      <c r="P121" s="8" t="s">
        <v>26</v>
      </c>
      <c r="Q121" s="7">
        <f t="shared" si="10"/>
        <v>260</v>
      </c>
      <c r="R121" s="32">
        <f t="shared" si="6"/>
        <v>0</v>
      </c>
      <c r="S121" s="27">
        <f t="shared" si="11"/>
        <v>27.68</v>
      </c>
      <c r="T121" s="28">
        <f t="shared" si="7"/>
        <v>287.68</v>
      </c>
      <c r="U121" s="29">
        <f t="shared" si="8"/>
        <v>0.54621848739495793</v>
      </c>
      <c r="V121" s="12">
        <f t="shared" si="9"/>
        <v>0.10646153846153848</v>
      </c>
      <c r="W121">
        <f>COUNTIF($M$2:M121,1)</f>
        <v>65</v>
      </c>
      <c r="X121">
        <v>119</v>
      </c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</row>
    <row r="122" spans="1:246" ht="18.75" customHeight="1" x14ac:dyDescent="0.2">
      <c r="A122" s="3">
        <v>120</v>
      </c>
      <c r="B122" s="4">
        <v>45122</v>
      </c>
      <c r="C122" s="3" t="s">
        <v>232</v>
      </c>
      <c r="D122" s="3" t="s">
        <v>28</v>
      </c>
      <c r="E122" s="3">
        <v>1</v>
      </c>
      <c r="F122" s="3" t="s">
        <v>233</v>
      </c>
      <c r="G122" s="3" t="s">
        <v>102</v>
      </c>
      <c r="H122" s="3" t="s">
        <v>20</v>
      </c>
      <c r="I122" s="3" t="s">
        <v>108</v>
      </c>
      <c r="J122" s="3" t="s">
        <v>21</v>
      </c>
      <c r="K122" s="13" t="s">
        <v>53</v>
      </c>
      <c r="L122" s="23"/>
      <c r="M122" s="6" t="s">
        <v>22</v>
      </c>
      <c r="N122" s="7">
        <v>1.9</v>
      </c>
      <c r="O122" s="7">
        <v>2</v>
      </c>
      <c r="P122" s="8" t="s">
        <v>26</v>
      </c>
      <c r="Q122" s="7">
        <f t="shared" si="10"/>
        <v>262</v>
      </c>
      <c r="R122" s="25">
        <f t="shared" si="6"/>
        <v>1.7999999999999998</v>
      </c>
      <c r="S122" s="27">
        <f t="shared" si="11"/>
        <v>29.48</v>
      </c>
      <c r="T122" s="28">
        <f t="shared" si="7"/>
        <v>291.48</v>
      </c>
      <c r="U122" s="29">
        <f t="shared" si="8"/>
        <v>0.55000000000000004</v>
      </c>
      <c r="V122" s="12">
        <f t="shared" si="9"/>
        <v>0.11251908396946572</v>
      </c>
      <c r="W122">
        <f>COUNTIF($M$2:M122,1)</f>
        <v>66</v>
      </c>
      <c r="X122">
        <v>120</v>
      </c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</row>
    <row r="123" spans="1:246" ht="18.75" customHeight="1" x14ac:dyDescent="0.2">
      <c r="A123" s="3">
        <v>121</v>
      </c>
      <c r="B123" s="4">
        <v>45122</v>
      </c>
      <c r="C123" s="3" t="s">
        <v>232</v>
      </c>
      <c r="D123" s="3" t="s">
        <v>28</v>
      </c>
      <c r="E123" s="3">
        <v>1</v>
      </c>
      <c r="F123" s="3" t="s">
        <v>234</v>
      </c>
      <c r="G123" s="3" t="s">
        <v>102</v>
      </c>
      <c r="H123" s="3" t="s">
        <v>20</v>
      </c>
      <c r="I123" s="3" t="s">
        <v>108</v>
      </c>
      <c r="J123" s="3" t="s">
        <v>21</v>
      </c>
      <c r="K123" s="13" t="s">
        <v>53</v>
      </c>
      <c r="L123" s="23"/>
      <c r="M123" s="6" t="s">
        <v>22</v>
      </c>
      <c r="N123" s="7">
        <v>2</v>
      </c>
      <c r="O123" s="7">
        <v>2</v>
      </c>
      <c r="P123" s="8" t="s">
        <v>26</v>
      </c>
      <c r="Q123" s="7">
        <f t="shared" si="10"/>
        <v>264</v>
      </c>
      <c r="R123" s="25">
        <f t="shared" si="6"/>
        <v>2</v>
      </c>
      <c r="S123" s="27">
        <f t="shared" si="11"/>
        <v>31.48</v>
      </c>
      <c r="T123" s="28">
        <f t="shared" si="7"/>
        <v>295.48</v>
      </c>
      <c r="U123" s="29">
        <f t="shared" si="8"/>
        <v>0.55371900826446285</v>
      </c>
      <c r="V123" s="12">
        <f t="shared" si="9"/>
        <v>0.11924242424242432</v>
      </c>
      <c r="W123">
        <f>COUNTIF($M$2:M123,1)</f>
        <v>67</v>
      </c>
      <c r="X123">
        <v>121</v>
      </c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</row>
    <row r="124" spans="1:246" ht="18.75" customHeight="1" x14ac:dyDescent="0.2">
      <c r="A124" s="3">
        <v>122</v>
      </c>
      <c r="B124" s="4">
        <v>45122</v>
      </c>
      <c r="C124" s="3" t="s">
        <v>232</v>
      </c>
      <c r="D124" s="3" t="s">
        <v>28</v>
      </c>
      <c r="E124" s="3">
        <v>1</v>
      </c>
      <c r="F124" s="3" t="s">
        <v>235</v>
      </c>
      <c r="G124" s="3" t="s">
        <v>102</v>
      </c>
      <c r="H124" s="3" t="s">
        <v>20</v>
      </c>
      <c r="I124" s="3" t="s">
        <v>108</v>
      </c>
      <c r="J124" s="3" t="s">
        <v>21</v>
      </c>
      <c r="K124" s="13" t="s">
        <v>53</v>
      </c>
      <c r="L124" s="23"/>
      <c r="M124" s="6" t="s">
        <v>22</v>
      </c>
      <c r="N124" s="7">
        <v>2</v>
      </c>
      <c r="O124" s="7">
        <v>2</v>
      </c>
      <c r="P124" s="8" t="s">
        <v>26</v>
      </c>
      <c r="Q124" s="7">
        <f t="shared" si="10"/>
        <v>266</v>
      </c>
      <c r="R124" s="25">
        <f t="shared" si="6"/>
        <v>2</v>
      </c>
      <c r="S124" s="27">
        <f t="shared" si="11"/>
        <v>33.480000000000004</v>
      </c>
      <c r="T124" s="28">
        <f t="shared" si="7"/>
        <v>299.48</v>
      </c>
      <c r="U124" s="29">
        <f t="shared" si="8"/>
        <v>0.55737704918032782</v>
      </c>
      <c r="V124" s="12">
        <f t="shared" si="9"/>
        <v>0.1258646616541354</v>
      </c>
      <c r="W124">
        <f>COUNTIF($M$2:M124,1)</f>
        <v>68</v>
      </c>
      <c r="X124">
        <v>122</v>
      </c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</row>
    <row r="125" spans="1:246" ht="18.75" customHeight="1" x14ac:dyDescent="0.2">
      <c r="A125" s="3">
        <v>123</v>
      </c>
      <c r="B125" s="4">
        <v>45122</v>
      </c>
      <c r="C125" s="3" t="s">
        <v>236</v>
      </c>
      <c r="D125" s="3" t="s">
        <v>28</v>
      </c>
      <c r="E125" s="3">
        <v>1</v>
      </c>
      <c r="F125" s="3" t="s">
        <v>76</v>
      </c>
      <c r="G125" s="3"/>
      <c r="H125" s="3" t="s">
        <v>20</v>
      </c>
      <c r="I125" s="3" t="s">
        <v>23</v>
      </c>
      <c r="J125" s="3" t="s">
        <v>21</v>
      </c>
      <c r="K125" s="5" t="s">
        <v>27</v>
      </c>
      <c r="L125" s="23" t="s">
        <v>237</v>
      </c>
      <c r="M125" s="6" t="s">
        <v>25</v>
      </c>
      <c r="N125" s="7">
        <v>1.9</v>
      </c>
      <c r="O125" s="7">
        <v>2</v>
      </c>
      <c r="P125" s="8" t="s">
        <v>26</v>
      </c>
      <c r="Q125" s="7">
        <f t="shared" si="10"/>
        <v>268</v>
      </c>
      <c r="R125" s="26">
        <f t="shared" si="6"/>
        <v>-2</v>
      </c>
      <c r="S125" s="27">
        <f t="shared" si="11"/>
        <v>31.480000000000004</v>
      </c>
      <c r="T125" s="28">
        <f t="shared" si="7"/>
        <v>299.48</v>
      </c>
      <c r="U125" s="29">
        <f t="shared" si="8"/>
        <v>0.55284552845528456</v>
      </c>
      <c r="V125" s="12">
        <f t="shared" si="9"/>
        <v>0.11746268656716424</v>
      </c>
      <c r="W125">
        <f>COUNTIF($M$2:M125,1)</f>
        <v>68</v>
      </c>
      <c r="X125">
        <v>123</v>
      </c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</row>
    <row r="126" spans="1:246" ht="18.75" customHeight="1" x14ac:dyDescent="0.2">
      <c r="A126" s="3">
        <v>124</v>
      </c>
      <c r="B126" s="4">
        <v>45122</v>
      </c>
      <c r="C126" s="3" t="s">
        <v>238</v>
      </c>
      <c r="D126" s="3" t="s">
        <v>28</v>
      </c>
      <c r="E126" s="3">
        <v>1</v>
      </c>
      <c r="F126" s="3" t="s">
        <v>51</v>
      </c>
      <c r="G126" s="3" t="s">
        <v>97</v>
      </c>
      <c r="H126" s="3" t="s">
        <v>20</v>
      </c>
      <c r="I126" s="3" t="s">
        <v>23</v>
      </c>
      <c r="J126" s="3" t="s">
        <v>24</v>
      </c>
      <c r="K126" s="13" t="s">
        <v>30</v>
      </c>
      <c r="L126" s="23"/>
      <c r="M126" s="6" t="s">
        <v>22</v>
      </c>
      <c r="N126" s="7">
        <v>1.86</v>
      </c>
      <c r="O126" s="7">
        <v>2</v>
      </c>
      <c r="P126" s="8" t="s">
        <v>26</v>
      </c>
      <c r="Q126" s="7">
        <f t="shared" si="10"/>
        <v>270</v>
      </c>
      <c r="R126" s="25">
        <f t="shared" si="6"/>
        <v>1.7200000000000002</v>
      </c>
      <c r="S126" s="27">
        <f t="shared" si="11"/>
        <v>33.200000000000003</v>
      </c>
      <c r="T126" s="28">
        <f t="shared" si="7"/>
        <v>303.2</v>
      </c>
      <c r="U126" s="29">
        <f t="shared" si="8"/>
        <v>0.55645161290322576</v>
      </c>
      <c r="V126" s="12">
        <f t="shared" si="9"/>
        <v>0.12296296296296293</v>
      </c>
      <c r="W126">
        <f>COUNTIF($M$2:M126,1)</f>
        <v>69</v>
      </c>
      <c r="X126">
        <v>124</v>
      </c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</row>
    <row r="127" spans="1:246" ht="18.75" customHeight="1" x14ac:dyDescent="0.2">
      <c r="A127" s="3">
        <v>125</v>
      </c>
      <c r="B127" s="4">
        <v>45122</v>
      </c>
      <c r="C127" s="3" t="s">
        <v>239</v>
      </c>
      <c r="D127" s="3" t="s">
        <v>28</v>
      </c>
      <c r="E127" s="3">
        <v>1</v>
      </c>
      <c r="F127" s="3" t="s">
        <v>58</v>
      </c>
      <c r="G127" s="3" t="s">
        <v>97</v>
      </c>
      <c r="H127" s="3" t="s">
        <v>20</v>
      </c>
      <c r="I127" s="3" t="s">
        <v>23</v>
      </c>
      <c r="J127" s="3" t="s">
        <v>24</v>
      </c>
      <c r="K127" s="13" t="s">
        <v>53</v>
      </c>
      <c r="L127" s="23"/>
      <c r="M127" s="6" t="s">
        <v>22</v>
      </c>
      <c r="N127" s="7">
        <v>1.84</v>
      </c>
      <c r="O127" s="7">
        <v>4</v>
      </c>
      <c r="P127" s="8" t="s">
        <v>26</v>
      </c>
      <c r="Q127" s="7">
        <f t="shared" si="10"/>
        <v>274</v>
      </c>
      <c r="R127" s="25">
        <f t="shared" si="6"/>
        <v>3.3600000000000003</v>
      </c>
      <c r="S127" s="27">
        <f t="shared" si="11"/>
        <v>36.56</v>
      </c>
      <c r="T127" s="28">
        <f t="shared" si="7"/>
        <v>310.56</v>
      </c>
      <c r="U127" s="29">
        <f t="shared" si="8"/>
        <v>0.56000000000000005</v>
      </c>
      <c r="V127" s="12">
        <f t="shared" si="9"/>
        <v>0.13343065693430659</v>
      </c>
      <c r="W127">
        <f>COUNTIF($M$2:M127,1)</f>
        <v>70</v>
      </c>
      <c r="X127">
        <v>125</v>
      </c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</row>
    <row r="128" spans="1:246" ht="18.75" customHeight="1" x14ac:dyDescent="0.2">
      <c r="A128" s="3">
        <v>126</v>
      </c>
      <c r="B128" s="4">
        <v>45122</v>
      </c>
      <c r="C128" s="3" t="s">
        <v>240</v>
      </c>
      <c r="D128" s="3" t="s">
        <v>28</v>
      </c>
      <c r="E128" s="3">
        <v>1</v>
      </c>
      <c r="F128" s="3" t="s">
        <v>95</v>
      </c>
      <c r="G128" s="3" t="s">
        <v>97</v>
      </c>
      <c r="H128" s="3" t="s">
        <v>20</v>
      </c>
      <c r="I128" s="3" t="s">
        <v>23</v>
      </c>
      <c r="J128" s="3" t="s">
        <v>24</v>
      </c>
      <c r="K128" s="13" t="s">
        <v>54</v>
      </c>
      <c r="L128" s="23"/>
      <c r="M128" s="6" t="s">
        <v>22</v>
      </c>
      <c r="N128" s="7">
        <v>2.25</v>
      </c>
      <c r="O128" s="7">
        <v>3</v>
      </c>
      <c r="P128" s="8" t="s">
        <v>26</v>
      </c>
      <c r="Q128" s="7">
        <f t="shared" si="10"/>
        <v>277</v>
      </c>
      <c r="R128" s="25">
        <f t="shared" si="6"/>
        <v>3.75</v>
      </c>
      <c r="S128" s="27">
        <f t="shared" si="11"/>
        <v>40.31</v>
      </c>
      <c r="T128" s="28">
        <f t="shared" si="7"/>
        <v>317.31</v>
      </c>
      <c r="U128" s="29">
        <f t="shared" si="8"/>
        <v>0.56349206349206349</v>
      </c>
      <c r="V128" s="12">
        <f t="shared" si="9"/>
        <v>0.14552346570397112</v>
      </c>
      <c r="W128">
        <f>COUNTIF($M$2:M128,1)</f>
        <v>71</v>
      </c>
      <c r="X128">
        <v>126</v>
      </c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</row>
    <row r="129" spans="1:246" ht="18.75" customHeight="1" x14ac:dyDescent="0.2">
      <c r="A129" s="3">
        <v>127</v>
      </c>
      <c r="B129" s="4">
        <v>45122</v>
      </c>
      <c r="C129" s="3" t="s">
        <v>241</v>
      </c>
      <c r="D129" s="3" t="s">
        <v>28</v>
      </c>
      <c r="E129" s="3">
        <v>1</v>
      </c>
      <c r="F129" s="3" t="s">
        <v>42</v>
      </c>
      <c r="G129" s="3" t="s">
        <v>97</v>
      </c>
      <c r="H129" s="3" t="s">
        <v>20</v>
      </c>
      <c r="I129" s="3" t="s">
        <v>23</v>
      </c>
      <c r="J129" s="3" t="s">
        <v>24</v>
      </c>
      <c r="K129" s="13" t="s">
        <v>90</v>
      </c>
      <c r="L129" s="23"/>
      <c r="M129" s="6" t="s">
        <v>22</v>
      </c>
      <c r="N129" s="7">
        <v>1.94</v>
      </c>
      <c r="O129" s="7">
        <v>2</v>
      </c>
      <c r="P129" s="8" t="s">
        <v>26</v>
      </c>
      <c r="Q129" s="7">
        <f t="shared" si="10"/>
        <v>279</v>
      </c>
      <c r="R129" s="25">
        <f t="shared" si="6"/>
        <v>1.88</v>
      </c>
      <c r="S129" s="27">
        <f t="shared" si="11"/>
        <v>42.190000000000005</v>
      </c>
      <c r="T129" s="28">
        <f t="shared" si="7"/>
        <v>321.19</v>
      </c>
      <c r="U129" s="29">
        <f t="shared" si="8"/>
        <v>0.56692913385826771</v>
      </c>
      <c r="V129" s="12">
        <f t="shared" si="9"/>
        <v>0.15121863799283153</v>
      </c>
      <c r="W129">
        <f>COUNTIF($M$2:M129,1)</f>
        <v>72</v>
      </c>
      <c r="X129">
        <v>127</v>
      </c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</row>
    <row r="130" spans="1:246" ht="18.75" customHeight="1" x14ac:dyDescent="0.2">
      <c r="A130" s="3">
        <v>128</v>
      </c>
      <c r="B130" s="4">
        <v>45122</v>
      </c>
      <c r="C130" s="3" t="s">
        <v>241</v>
      </c>
      <c r="D130" s="3" t="s">
        <v>28</v>
      </c>
      <c r="E130" s="3">
        <v>1</v>
      </c>
      <c r="F130" s="3" t="s">
        <v>242</v>
      </c>
      <c r="G130" s="3" t="s">
        <v>97</v>
      </c>
      <c r="H130" s="3" t="s">
        <v>20</v>
      </c>
      <c r="I130" s="3" t="s">
        <v>23</v>
      </c>
      <c r="J130" s="3" t="s">
        <v>21</v>
      </c>
      <c r="K130" s="5" t="s">
        <v>90</v>
      </c>
      <c r="L130" s="23" t="s">
        <v>243</v>
      </c>
      <c r="M130" s="6" t="s">
        <v>25</v>
      </c>
      <c r="N130" s="7">
        <v>2.04</v>
      </c>
      <c r="O130" s="7">
        <v>5</v>
      </c>
      <c r="P130" s="8" t="s">
        <v>26</v>
      </c>
      <c r="Q130" s="7">
        <f t="shared" si="10"/>
        <v>284</v>
      </c>
      <c r="R130" s="26">
        <f t="shared" si="6"/>
        <v>-5</v>
      </c>
      <c r="S130" s="27">
        <f t="shared" si="11"/>
        <v>37.190000000000005</v>
      </c>
      <c r="T130" s="28">
        <f t="shared" si="7"/>
        <v>321.19</v>
      </c>
      <c r="U130" s="29">
        <f t="shared" si="8"/>
        <v>0.5625</v>
      </c>
      <c r="V130" s="12">
        <f t="shared" si="9"/>
        <v>0.1309507042253521</v>
      </c>
      <c r="W130">
        <f>COUNTIF($M$2:M130,1)</f>
        <v>72</v>
      </c>
      <c r="X130">
        <v>128</v>
      </c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</row>
    <row r="131" spans="1:246" ht="18.75" customHeight="1" x14ac:dyDescent="0.2">
      <c r="A131" s="3">
        <v>129</v>
      </c>
      <c r="B131" s="4">
        <v>45122</v>
      </c>
      <c r="C131" s="3" t="s">
        <v>244</v>
      </c>
      <c r="D131" s="3" t="s">
        <v>28</v>
      </c>
      <c r="E131" s="3">
        <v>1</v>
      </c>
      <c r="F131" s="3" t="s">
        <v>84</v>
      </c>
      <c r="G131" s="3" t="s">
        <v>97</v>
      </c>
      <c r="H131" s="3" t="s">
        <v>20</v>
      </c>
      <c r="I131" s="3" t="s">
        <v>23</v>
      </c>
      <c r="J131" s="3" t="s">
        <v>21</v>
      </c>
      <c r="K131" s="30" t="s">
        <v>56</v>
      </c>
      <c r="L131" s="23"/>
      <c r="M131" s="6" t="s">
        <v>22</v>
      </c>
      <c r="N131" s="7">
        <v>1</v>
      </c>
      <c r="O131" s="7">
        <v>2</v>
      </c>
      <c r="P131" s="8" t="s">
        <v>26</v>
      </c>
      <c r="Q131" s="7">
        <f t="shared" si="10"/>
        <v>286</v>
      </c>
      <c r="R131" s="32">
        <f t="shared" ref="R131:R194" si="12">IF(AND(M131="1",P131="ja"),(O131*N131*0.95)-O131,IF(AND(M131="1",P131="nein"),O131*N131-O131,-O131))</f>
        <v>0</v>
      </c>
      <c r="S131" s="27">
        <f t="shared" si="11"/>
        <v>37.190000000000005</v>
      </c>
      <c r="T131" s="28">
        <f t="shared" ref="T131:T194" si="13">Q131+S131</f>
        <v>323.19</v>
      </c>
      <c r="U131" s="29">
        <f t="shared" ref="U131:U194" si="14">W131/X131</f>
        <v>0.56589147286821706</v>
      </c>
      <c r="V131" s="12">
        <f t="shared" ref="V131:V194" si="15">((T131-Q131)/Q131)*100%</f>
        <v>0.13003496503496503</v>
      </c>
      <c r="W131">
        <f>COUNTIF($M$2:M131,1)</f>
        <v>73</v>
      </c>
      <c r="X131">
        <v>129</v>
      </c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</row>
    <row r="132" spans="1:246" ht="18.75" customHeight="1" x14ac:dyDescent="0.2">
      <c r="A132" s="3">
        <v>130</v>
      </c>
      <c r="B132" s="4">
        <v>45122</v>
      </c>
      <c r="C132" s="3" t="s">
        <v>245</v>
      </c>
      <c r="D132" s="3" t="s">
        <v>28</v>
      </c>
      <c r="E132" s="3">
        <v>1</v>
      </c>
      <c r="F132" s="3" t="s">
        <v>91</v>
      </c>
      <c r="G132" s="3" t="s">
        <v>97</v>
      </c>
      <c r="H132" s="3" t="s">
        <v>20</v>
      </c>
      <c r="I132" s="3" t="s">
        <v>23</v>
      </c>
      <c r="J132" s="3" t="s">
        <v>24</v>
      </c>
      <c r="K132" s="13" t="s">
        <v>246</v>
      </c>
      <c r="L132" s="23"/>
      <c r="M132" s="6" t="s">
        <v>22</v>
      </c>
      <c r="N132" s="7">
        <v>2</v>
      </c>
      <c r="O132" s="7">
        <v>2</v>
      </c>
      <c r="P132" s="8" t="s">
        <v>26</v>
      </c>
      <c r="Q132" s="7">
        <f t="shared" ref="Q132:Q195" si="16">Q131+O132</f>
        <v>288</v>
      </c>
      <c r="R132" s="25">
        <f t="shared" si="12"/>
        <v>2</v>
      </c>
      <c r="S132" s="27">
        <f t="shared" ref="S132:S195" si="17">S131+R132</f>
        <v>39.190000000000005</v>
      </c>
      <c r="T132" s="28">
        <f t="shared" si="13"/>
        <v>327.19</v>
      </c>
      <c r="U132" s="29">
        <f t="shared" si="14"/>
        <v>0.56923076923076921</v>
      </c>
      <c r="V132" s="12">
        <f t="shared" si="15"/>
        <v>0.13607638888888887</v>
      </c>
      <c r="W132">
        <f>COUNTIF($M$2:M132,1)</f>
        <v>74</v>
      </c>
      <c r="X132">
        <v>130</v>
      </c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</row>
    <row r="133" spans="1:246" ht="18.75" customHeight="1" x14ac:dyDescent="0.2">
      <c r="A133" s="3">
        <v>131</v>
      </c>
      <c r="B133" s="4">
        <v>45122</v>
      </c>
      <c r="C133" s="3" t="s">
        <v>247</v>
      </c>
      <c r="D133" s="3" t="s">
        <v>28</v>
      </c>
      <c r="E133" s="3">
        <v>1</v>
      </c>
      <c r="F133" s="3" t="s">
        <v>68</v>
      </c>
      <c r="G133" s="3" t="s">
        <v>97</v>
      </c>
      <c r="H133" s="3" t="s">
        <v>20</v>
      </c>
      <c r="I133" s="3" t="s">
        <v>23</v>
      </c>
      <c r="J133" s="3" t="s">
        <v>24</v>
      </c>
      <c r="K133" s="5" t="s">
        <v>43</v>
      </c>
      <c r="L133" s="23"/>
      <c r="M133" s="6" t="s">
        <v>25</v>
      </c>
      <c r="N133" s="7">
        <v>1.94</v>
      </c>
      <c r="O133" s="7">
        <v>4</v>
      </c>
      <c r="P133" s="8" t="s">
        <v>26</v>
      </c>
      <c r="Q133" s="7">
        <f t="shared" si="16"/>
        <v>292</v>
      </c>
      <c r="R133" s="26">
        <f t="shared" si="12"/>
        <v>-4</v>
      </c>
      <c r="S133" s="27">
        <f t="shared" si="17"/>
        <v>35.190000000000005</v>
      </c>
      <c r="T133" s="28">
        <f t="shared" si="13"/>
        <v>327.19</v>
      </c>
      <c r="U133" s="29">
        <f t="shared" si="14"/>
        <v>0.56488549618320616</v>
      </c>
      <c r="V133" s="12">
        <f t="shared" si="15"/>
        <v>0.12051369863013697</v>
      </c>
      <c r="W133">
        <f>COUNTIF($M$2:M133,1)</f>
        <v>74</v>
      </c>
      <c r="X133">
        <v>131</v>
      </c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</row>
    <row r="134" spans="1:246" ht="18.75" customHeight="1" x14ac:dyDescent="0.2">
      <c r="A134" s="3">
        <v>132</v>
      </c>
      <c r="B134" s="4">
        <v>45123</v>
      </c>
      <c r="C134" s="3" t="s">
        <v>248</v>
      </c>
      <c r="D134" s="3" t="s">
        <v>28</v>
      </c>
      <c r="E134" s="3">
        <v>1</v>
      </c>
      <c r="F134" s="3" t="s">
        <v>36</v>
      </c>
      <c r="G134" s="3" t="s">
        <v>97</v>
      </c>
      <c r="H134" s="3" t="s">
        <v>20</v>
      </c>
      <c r="I134" s="3" t="s">
        <v>23</v>
      </c>
      <c r="J134" s="3" t="s">
        <v>21</v>
      </c>
      <c r="K134" s="5" t="s">
        <v>66</v>
      </c>
      <c r="L134" s="23"/>
      <c r="M134" s="6" t="s">
        <v>25</v>
      </c>
      <c r="N134" s="7">
        <v>1.96</v>
      </c>
      <c r="O134" s="7">
        <v>3</v>
      </c>
      <c r="P134" s="8" t="s">
        <v>26</v>
      </c>
      <c r="Q134" s="7">
        <f t="shared" si="16"/>
        <v>295</v>
      </c>
      <c r="R134" s="26">
        <f t="shared" si="12"/>
        <v>-3</v>
      </c>
      <c r="S134" s="27">
        <f t="shared" si="17"/>
        <v>32.190000000000005</v>
      </c>
      <c r="T134" s="28">
        <f t="shared" si="13"/>
        <v>327.19</v>
      </c>
      <c r="U134" s="29">
        <f t="shared" si="14"/>
        <v>0.56060606060606055</v>
      </c>
      <c r="V134" s="12">
        <f t="shared" si="15"/>
        <v>0.1091186440677966</v>
      </c>
      <c r="W134">
        <f>COUNTIF($M$2:M134,1)</f>
        <v>74</v>
      </c>
      <c r="X134">
        <v>132</v>
      </c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</row>
    <row r="135" spans="1:246" ht="18.75" customHeight="1" x14ac:dyDescent="0.2">
      <c r="A135" s="3">
        <v>133</v>
      </c>
      <c r="B135" s="4">
        <v>45123</v>
      </c>
      <c r="C135" s="3" t="s">
        <v>249</v>
      </c>
      <c r="D135" s="3" t="s">
        <v>28</v>
      </c>
      <c r="E135" s="3">
        <v>1</v>
      </c>
      <c r="F135" s="3" t="s">
        <v>74</v>
      </c>
      <c r="G135" s="3" t="s">
        <v>97</v>
      </c>
      <c r="H135" s="3" t="s">
        <v>20</v>
      </c>
      <c r="I135" s="3" t="s">
        <v>23</v>
      </c>
      <c r="J135" s="3" t="s">
        <v>24</v>
      </c>
      <c r="K135" s="13" t="s">
        <v>73</v>
      </c>
      <c r="L135" s="23"/>
      <c r="M135" s="6" t="s">
        <v>22</v>
      </c>
      <c r="N135" s="7">
        <v>1.87</v>
      </c>
      <c r="O135" s="7">
        <v>3</v>
      </c>
      <c r="P135" s="8" t="s">
        <v>26</v>
      </c>
      <c r="Q135" s="7">
        <f t="shared" si="16"/>
        <v>298</v>
      </c>
      <c r="R135" s="25">
        <f t="shared" si="12"/>
        <v>2.6100000000000003</v>
      </c>
      <c r="S135" s="27">
        <f t="shared" si="17"/>
        <v>34.800000000000004</v>
      </c>
      <c r="T135" s="28">
        <f t="shared" si="13"/>
        <v>332.8</v>
      </c>
      <c r="U135" s="29">
        <f t="shared" si="14"/>
        <v>0.56390977443609025</v>
      </c>
      <c r="V135" s="12">
        <f t="shared" si="15"/>
        <v>0.11677852348993292</v>
      </c>
      <c r="W135">
        <f>COUNTIF($M$2:M135,1)</f>
        <v>75</v>
      </c>
      <c r="X135">
        <v>133</v>
      </c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</row>
    <row r="136" spans="1:246" ht="18.75" customHeight="1" x14ac:dyDescent="0.2">
      <c r="A136" s="3">
        <v>134</v>
      </c>
      <c r="B136" s="4">
        <v>45123</v>
      </c>
      <c r="C136" s="3" t="s">
        <v>250</v>
      </c>
      <c r="D136" s="3" t="s">
        <v>28</v>
      </c>
      <c r="E136" s="3">
        <v>1</v>
      </c>
      <c r="F136" s="3" t="s">
        <v>86</v>
      </c>
      <c r="G136" s="3" t="s">
        <v>97</v>
      </c>
      <c r="H136" s="3" t="s">
        <v>20</v>
      </c>
      <c r="I136" s="3" t="s">
        <v>23</v>
      </c>
      <c r="J136" s="3" t="s">
        <v>24</v>
      </c>
      <c r="K136" s="5" t="s">
        <v>43</v>
      </c>
      <c r="L136" s="23"/>
      <c r="M136" s="6" t="s">
        <v>25</v>
      </c>
      <c r="N136" s="7">
        <v>2</v>
      </c>
      <c r="O136" s="7">
        <v>2</v>
      </c>
      <c r="P136" s="8" t="s">
        <v>26</v>
      </c>
      <c r="Q136" s="7">
        <f t="shared" si="16"/>
        <v>300</v>
      </c>
      <c r="R136" s="26">
        <f t="shared" si="12"/>
        <v>-2</v>
      </c>
      <c r="S136" s="27">
        <f t="shared" si="17"/>
        <v>32.800000000000004</v>
      </c>
      <c r="T136" s="28">
        <f t="shared" si="13"/>
        <v>332.8</v>
      </c>
      <c r="U136" s="29">
        <f t="shared" si="14"/>
        <v>0.55970149253731338</v>
      </c>
      <c r="V136" s="12">
        <f t="shared" si="15"/>
        <v>0.10933333333333337</v>
      </c>
      <c r="W136">
        <f>COUNTIF($M$2:M136,1)</f>
        <v>75</v>
      </c>
      <c r="X136">
        <v>134</v>
      </c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</row>
    <row r="137" spans="1:246" ht="18.75" customHeight="1" x14ac:dyDescent="0.2">
      <c r="A137" s="3">
        <v>135</v>
      </c>
      <c r="B137" s="4">
        <v>45123</v>
      </c>
      <c r="C137" s="3" t="s">
        <v>251</v>
      </c>
      <c r="D137" s="3" t="s">
        <v>28</v>
      </c>
      <c r="E137" s="3">
        <v>1</v>
      </c>
      <c r="F137" s="3" t="s">
        <v>252</v>
      </c>
      <c r="G137" s="3" t="s">
        <v>97</v>
      </c>
      <c r="H137" s="3" t="s">
        <v>20</v>
      </c>
      <c r="I137" s="3" t="s">
        <v>23</v>
      </c>
      <c r="J137" s="3" t="s">
        <v>24</v>
      </c>
      <c r="K137" s="13" t="s">
        <v>253</v>
      </c>
      <c r="L137" s="23"/>
      <c r="M137" s="6" t="s">
        <v>22</v>
      </c>
      <c r="N137" s="7">
        <v>2.02</v>
      </c>
      <c r="O137" s="7">
        <v>2</v>
      </c>
      <c r="P137" s="8" t="s">
        <v>26</v>
      </c>
      <c r="Q137" s="7">
        <f t="shared" si="16"/>
        <v>302</v>
      </c>
      <c r="R137" s="25">
        <f t="shared" si="12"/>
        <v>2.04</v>
      </c>
      <c r="S137" s="27">
        <f t="shared" si="17"/>
        <v>34.840000000000003</v>
      </c>
      <c r="T137" s="28">
        <f t="shared" si="13"/>
        <v>336.84000000000003</v>
      </c>
      <c r="U137" s="29">
        <f t="shared" si="14"/>
        <v>0.562962962962963</v>
      </c>
      <c r="V137" s="12">
        <f t="shared" si="15"/>
        <v>0.11536423841059613</v>
      </c>
      <c r="W137">
        <f>COUNTIF($M$2:M137,1)</f>
        <v>76</v>
      </c>
      <c r="X137">
        <v>135</v>
      </c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</row>
    <row r="138" spans="1:246" ht="18.75" customHeight="1" x14ac:dyDescent="0.2">
      <c r="A138" s="3">
        <v>136</v>
      </c>
      <c r="B138" s="4">
        <v>45123</v>
      </c>
      <c r="C138" s="3" t="s">
        <v>249</v>
      </c>
      <c r="D138" s="3" t="s">
        <v>28</v>
      </c>
      <c r="E138" s="3">
        <v>1</v>
      </c>
      <c r="F138" s="3" t="s">
        <v>242</v>
      </c>
      <c r="G138" s="3" t="s">
        <v>97</v>
      </c>
      <c r="H138" s="3" t="s">
        <v>20</v>
      </c>
      <c r="I138" s="3" t="s">
        <v>23</v>
      </c>
      <c r="J138" s="3" t="s">
        <v>21</v>
      </c>
      <c r="K138" s="13" t="s">
        <v>73</v>
      </c>
      <c r="L138" s="23"/>
      <c r="M138" s="6" t="s">
        <v>22</v>
      </c>
      <c r="N138" s="7">
        <v>1.42</v>
      </c>
      <c r="O138" s="7">
        <v>2</v>
      </c>
      <c r="P138" s="8" t="s">
        <v>26</v>
      </c>
      <c r="Q138" s="7">
        <f t="shared" si="16"/>
        <v>304</v>
      </c>
      <c r="R138" s="25">
        <f t="shared" si="12"/>
        <v>0.83999999999999986</v>
      </c>
      <c r="S138" s="27">
        <f t="shared" si="17"/>
        <v>35.680000000000007</v>
      </c>
      <c r="T138" s="28">
        <f t="shared" si="13"/>
        <v>339.68</v>
      </c>
      <c r="U138" s="29">
        <f t="shared" si="14"/>
        <v>0.56617647058823528</v>
      </c>
      <c r="V138" s="12">
        <f t="shared" si="15"/>
        <v>0.11736842105263161</v>
      </c>
      <c r="W138">
        <f>COUNTIF($M$2:M138,1)</f>
        <v>77</v>
      </c>
      <c r="X138">
        <v>136</v>
      </c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</row>
    <row r="139" spans="1:246" ht="18.75" customHeight="1" x14ac:dyDescent="0.2">
      <c r="A139" s="3">
        <v>137</v>
      </c>
      <c r="B139" s="4">
        <v>45124</v>
      </c>
      <c r="C139" s="3" t="s">
        <v>254</v>
      </c>
      <c r="D139" s="3" t="s">
        <v>28</v>
      </c>
      <c r="E139" s="3">
        <v>1</v>
      </c>
      <c r="F139" s="3" t="s">
        <v>49</v>
      </c>
      <c r="G139" s="3" t="s">
        <v>99</v>
      </c>
      <c r="H139" s="3" t="s">
        <v>20</v>
      </c>
      <c r="I139" s="3" t="s">
        <v>23</v>
      </c>
      <c r="J139" s="3" t="s">
        <v>24</v>
      </c>
      <c r="K139" s="13" t="s">
        <v>47</v>
      </c>
      <c r="L139" s="23"/>
      <c r="M139" s="6" t="s">
        <v>22</v>
      </c>
      <c r="N139" s="7">
        <v>2.0299999999999998</v>
      </c>
      <c r="O139" s="7">
        <v>2</v>
      </c>
      <c r="P139" s="8" t="s">
        <v>26</v>
      </c>
      <c r="Q139" s="7">
        <f t="shared" si="16"/>
        <v>306</v>
      </c>
      <c r="R139" s="25">
        <f t="shared" si="12"/>
        <v>2.0599999999999996</v>
      </c>
      <c r="S139" s="27">
        <f t="shared" si="17"/>
        <v>37.740000000000009</v>
      </c>
      <c r="T139" s="28">
        <f t="shared" si="13"/>
        <v>343.74</v>
      </c>
      <c r="U139" s="29">
        <f t="shared" si="14"/>
        <v>0.56934306569343063</v>
      </c>
      <c r="V139" s="12">
        <f t="shared" si="15"/>
        <v>0.12333333333333336</v>
      </c>
      <c r="W139">
        <f>COUNTIF($M$2:M139,1)</f>
        <v>78</v>
      </c>
      <c r="X139">
        <v>137</v>
      </c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</row>
    <row r="140" spans="1:246" ht="18.75" customHeight="1" x14ac:dyDescent="0.2">
      <c r="A140" s="3">
        <v>138</v>
      </c>
      <c r="B140" s="4">
        <v>45124</v>
      </c>
      <c r="C140" s="3" t="s">
        <v>255</v>
      </c>
      <c r="D140" s="3" t="s">
        <v>28</v>
      </c>
      <c r="E140" s="3">
        <v>1</v>
      </c>
      <c r="F140" s="3" t="s">
        <v>256</v>
      </c>
      <c r="G140" s="3" t="s">
        <v>97</v>
      </c>
      <c r="H140" s="3" t="s">
        <v>20</v>
      </c>
      <c r="I140" s="3" t="s">
        <v>23</v>
      </c>
      <c r="J140" s="3" t="s">
        <v>21</v>
      </c>
      <c r="K140" s="5" t="s">
        <v>27</v>
      </c>
      <c r="L140" s="23" t="s">
        <v>257</v>
      </c>
      <c r="M140" s="6" t="s">
        <v>25</v>
      </c>
      <c r="N140" s="7">
        <v>1.84</v>
      </c>
      <c r="O140" s="7">
        <v>1</v>
      </c>
      <c r="P140" s="8" t="s">
        <v>26</v>
      </c>
      <c r="Q140" s="7">
        <f t="shared" si="16"/>
        <v>307</v>
      </c>
      <c r="R140" s="26">
        <f t="shared" si="12"/>
        <v>-1</v>
      </c>
      <c r="S140" s="27">
        <f t="shared" si="17"/>
        <v>36.740000000000009</v>
      </c>
      <c r="T140" s="28">
        <f t="shared" si="13"/>
        <v>343.74</v>
      </c>
      <c r="U140" s="29">
        <f t="shared" si="14"/>
        <v>0.56521739130434778</v>
      </c>
      <c r="V140" s="12">
        <f t="shared" si="15"/>
        <v>0.11967426710097723</v>
      </c>
      <c r="W140">
        <f>COUNTIF($M$2:M140,1)</f>
        <v>78</v>
      </c>
      <c r="X140">
        <v>138</v>
      </c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</row>
    <row r="141" spans="1:246" ht="18.75" customHeight="1" x14ac:dyDescent="0.2">
      <c r="A141" s="3">
        <v>139</v>
      </c>
      <c r="B141" s="4">
        <v>45124</v>
      </c>
      <c r="C141" s="3" t="s">
        <v>254</v>
      </c>
      <c r="D141" s="3" t="s">
        <v>28</v>
      </c>
      <c r="E141" s="3">
        <v>1</v>
      </c>
      <c r="F141" s="3" t="s">
        <v>82</v>
      </c>
      <c r="G141" s="3" t="s">
        <v>99</v>
      </c>
      <c r="H141" s="3" t="s">
        <v>20</v>
      </c>
      <c r="I141" s="3" t="s">
        <v>108</v>
      </c>
      <c r="J141" s="3" t="s">
        <v>21</v>
      </c>
      <c r="K141" s="13" t="s">
        <v>47</v>
      </c>
      <c r="L141" s="23"/>
      <c r="M141" s="6" t="s">
        <v>22</v>
      </c>
      <c r="N141" s="7">
        <v>5</v>
      </c>
      <c r="O141" s="7">
        <v>1</v>
      </c>
      <c r="P141" s="8" t="s">
        <v>26</v>
      </c>
      <c r="Q141" s="7">
        <f t="shared" si="16"/>
        <v>308</v>
      </c>
      <c r="R141" s="25">
        <f t="shared" si="12"/>
        <v>4</v>
      </c>
      <c r="S141" s="27">
        <f t="shared" si="17"/>
        <v>40.740000000000009</v>
      </c>
      <c r="T141" s="28">
        <f t="shared" si="13"/>
        <v>348.74</v>
      </c>
      <c r="U141" s="29">
        <f t="shared" si="14"/>
        <v>0.56834532374100721</v>
      </c>
      <c r="V141" s="12">
        <f t="shared" si="15"/>
        <v>0.13227272727272729</v>
      </c>
      <c r="W141">
        <f>COUNTIF($M$2:M141,1)</f>
        <v>79</v>
      </c>
      <c r="X141">
        <v>139</v>
      </c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</row>
    <row r="142" spans="1:246" ht="18.75" customHeight="1" x14ac:dyDescent="0.2">
      <c r="A142" s="3">
        <v>140</v>
      </c>
      <c r="B142" s="4">
        <v>45124</v>
      </c>
      <c r="C142" s="3" t="s">
        <v>258</v>
      </c>
      <c r="D142" s="3" t="s">
        <v>28</v>
      </c>
      <c r="E142" s="3">
        <v>1</v>
      </c>
      <c r="F142" s="3" t="s">
        <v>85</v>
      </c>
      <c r="G142" s="3" t="s">
        <v>216</v>
      </c>
      <c r="H142" s="3" t="s">
        <v>20</v>
      </c>
      <c r="I142" s="3" t="s">
        <v>23</v>
      </c>
      <c r="J142" s="3" t="s">
        <v>21</v>
      </c>
      <c r="K142" s="5" t="s">
        <v>65</v>
      </c>
      <c r="L142" s="23" t="s">
        <v>34</v>
      </c>
      <c r="M142" s="6" t="s">
        <v>25</v>
      </c>
      <c r="N142" s="7">
        <v>1.91</v>
      </c>
      <c r="O142" s="7">
        <v>2</v>
      </c>
      <c r="P142" s="8" t="s">
        <v>26</v>
      </c>
      <c r="Q142" s="7">
        <f t="shared" si="16"/>
        <v>310</v>
      </c>
      <c r="R142" s="26">
        <f t="shared" si="12"/>
        <v>-2</v>
      </c>
      <c r="S142" s="27">
        <f t="shared" si="17"/>
        <v>38.740000000000009</v>
      </c>
      <c r="T142" s="28">
        <f t="shared" si="13"/>
        <v>348.74</v>
      </c>
      <c r="U142" s="29">
        <f t="shared" si="14"/>
        <v>0.56428571428571428</v>
      </c>
      <c r="V142" s="12">
        <f t="shared" si="15"/>
        <v>0.12496774193548391</v>
      </c>
      <c r="W142">
        <f>COUNTIF($M$2:M142,1)</f>
        <v>79</v>
      </c>
      <c r="X142">
        <v>140</v>
      </c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</row>
    <row r="143" spans="1:246" ht="18.75" customHeight="1" x14ac:dyDescent="0.2">
      <c r="A143" s="3">
        <v>141</v>
      </c>
      <c r="B143" s="4">
        <v>45124</v>
      </c>
      <c r="C143" s="3" t="s">
        <v>254</v>
      </c>
      <c r="D143" s="3" t="s">
        <v>28</v>
      </c>
      <c r="E143" s="3">
        <v>1</v>
      </c>
      <c r="F143" s="3" t="s">
        <v>83</v>
      </c>
      <c r="G143" s="3" t="s">
        <v>99</v>
      </c>
      <c r="H143" s="3" t="s">
        <v>20</v>
      </c>
      <c r="I143" s="3" t="s">
        <v>108</v>
      </c>
      <c r="J143" s="3" t="s">
        <v>21</v>
      </c>
      <c r="K143" s="13" t="s">
        <v>47</v>
      </c>
      <c r="L143" s="23"/>
      <c r="M143" s="6" t="s">
        <v>22</v>
      </c>
      <c r="N143" s="7">
        <v>2.9</v>
      </c>
      <c r="O143" s="7">
        <v>2</v>
      </c>
      <c r="P143" s="8" t="s">
        <v>26</v>
      </c>
      <c r="Q143" s="7">
        <f t="shared" si="16"/>
        <v>312</v>
      </c>
      <c r="R143" s="25">
        <f t="shared" si="12"/>
        <v>3.8</v>
      </c>
      <c r="S143" s="27">
        <f t="shared" si="17"/>
        <v>42.540000000000006</v>
      </c>
      <c r="T143" s="28">
        <f t="shared" si="13"/>
        <v>354.54</v>
      </c>
      <c r="U143" s="29">
        <f t="shared" si="14"/>
        <v>0.56737588652482274</v>
      </c>
      <c r="V143" s="12">
        <f t="shared" si="15"/>
        <v>0.13634615384615392</v>
      </c>
      <c r="W143">
        <f>COUNTIF($M$2:M143,1)</f>
        <v>80</v>
      </c>
      <c r="X143">
        <v>141</v>
      </c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</row>
    <row r="144" spans="1:246" ht="18.75" customHeight="1" x14ac:dyDescent="0.2">
      <c r="A144" s="3">
        <v>142</v>
      </c>
      <c r="B144" s="4">
        <v>45125</v>
      </c>
      <c r="C144" s="3" t="s">
        <v>259</v>
      </c>
      <c r="D144" s="3" t="s">
        <v>28</v>
      </c>
      <c r="E144" s="3">
        <v>1</v>
      </c>
      <c r="F144" s="3" t="s">
        <v>260</v>
      </c>
      <c r="G144" s="3" t="s">
        <v>261</v>
      </c>
      <c r="H144" s="3" t="s">
        <v>20</v>
      </c>
      <c r="I144" s="3" t="s">
        <v>23</v>
      </c>
      <c r="J144" s="3" t="s">
        <v>24</v>
      </c>
      <c r="K144" s="13" t="s">
        <v>262</v>
      </c>
      <c r="L144" s="23"/>
      <c r="M144" s="6" t="s">
        <v>22</v>
      </c>
      <c r="N144" s="7">
        <v>1.93</v>
      </c>
      <c r="O144" s="7">
        <v>1.5</v>
      </c>
      <c r="P144" s="8" t="s">
        <v>26</v>
      </c>
      <c r="Q144" s="7">
        <f t="shared" si="16"/>
        <v>313.5</v>
      </c>
      <c r="R144" s="25">
        <f t="shared" si="12"/>
        <v>1.395</v>
      </c>
      <c r="S144" s="27">
        <f t="shared" si="17"/>
        <v>43.935000000000009</v>
      </c>
      <c r="T144" s="28">
        <f t="shared" si="13"/>
        <v>357.435</v>
      </c>
      <c r="U144" s="29">
        <f t="shared" si="14"/>
        <v>0.57042253521126762</v>
      </c>
      <c r="V144" s="12">
        <f t="shared" si="15"/>
        <v>0.14014354066985646</v>
      </c>
      <c r="W144">
        <f>COUNTIF($M$2:M144,1)</f>
        <v>81</v>
      </c>
      <c r="X144">
        <v>142</v>
      </c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</row>
    <row r="145" spans="1:246" ht="18.75" customHeight="1" x14ac:dyDescent="0.2">
      <c r="A145" s="3">
        <v>143</v>
      </c>
      <c r="B145" s="4">
        <v>45125</v>
      </c>
      <c r="C145" s="3" t="s">
        <v>263</v>
      </c>
      <c r="D145" s="3" t="s">
        <v>28</v>
      </c>
      <c r="E145" s="3">
        <v>1</v>
      </c>
      <c r="F145" s="3" t="s">
        <v>86</v>
      </c>
      <c r="G145" s="3" t="s">
        <v>97</v>
      </c>
      <c r="H145" s="3" t="s">
        <v>20</v>
      </c>
      <c r="I145" s="3" t="s">
        <v>23</v>
      </c>
      <c r="J145" s="3" t="s">
        <v>24</v>
      </c>
      <c r="K145" s="5" t="s">
        <v>27</v>
      </c>
      <c r="L145" s="23" t="s">
        <v>34</v>
      </c>
      <c r="M145" s="6" t="s">
        <v>25</v>
      </c>
      <c r="N145" s="7">
        <v>2.16</v>
      </c>
      <c r="O145" s="7">
        <v>2</v>
      </c>
      <c r="P145" s="8" t="s">
        <v>26</v>
      </c>
      <c r="Q145" s="7">
        <f t="shared" si="16"/>
        <v>315.5</v>
      </c>
      <c r="R145" s="26">
        <f t="shared" si="12"/>
        <v>-2</v>
      </c>
      <c r="S145" s="27">
        <f t="shared" si="17"/>
        <v>41.935000000000009</v>
      </c>
      <c r="T145" s="28">
        <f t="shared" si="13"/>
        <v>357.435</v>
      </c>
      <c r="U145" s="29">
        <f t="shared" si="14"/>
        <v>0.56643356643356646</v>
      </c>
      <c r="V145" s="12">
        <f t="shared" si="15"/>
        <v>0.13291600633914422</v>
      </c>
      <c r="W145">
        <f>COUNTIF($M$2:M145,1)</f>
        <v>81</v>
      </c>
      <c r="X145">
        <v>143</v>
      </c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</row>
    <row r="146" spans="1:246" ht="18.75" customHeight="1" x14ac:dyDescent="0.2">
      <c r="A146" s="3">
        <v>144</v>
      </c>
      <c r="B146" s="4">
        <v>45125</v>
      </c>
      <c r="C146" s="3" t="s">
        <v>259</v>
      </c>
      <c r="D146" s="3" t="s">
        <v>28</v>
      </c>
      <c r="E146" s="3">
        <v>1</v>
      </c>
      <c r="F146" s="3" t="s">
        <v>264</v>
      </c>
      <c r="G146" s="3" t="s">
        <v>261</v>
      </c>
      <c r="H146" s="3" t="s">
        <v>20</v>
      </c>
      <c r="I146" s="3" t="s">
        <v>108</v>
      </c>
      <c r="J146" s="3" t="s">
        <v>21</v>
      </c>
      <c r="K146" s="30" t="s">
        <v>262</v>
      </c>
      <c r="L146" s="23" t="s">
        <v>265</v>
      </c>
      <c r="M146" s="6" t="s">
        <v>22</v>
      </c>
      <c r="N146" s="7">
        <v>1</v>
      </c>
      <c r="O146" s="7">
        <v>1.5</v>
      </c>
      <c r="P146" s="8" t="s">
        <v>26</v>
      </c>
      <c r="Q146" s="7">
        <f t="shared" si="16"/>
        <v>317</v>
      </c>
      <c r="R146" s="32">
        <f t="shared" si="12"/>
        <v>0</v>
      </c>
      <c r="S146" s="27">
        <f t="shared" si="17"/>
        <v>41.935000000000009</v>
      </c>
      <c r="T146" s="28">
        <f t="shared" si="13"/>
        <v>358.935</v>
      </c>
      <c r="U146" s="29">
        <f t="shared" si="14"/>
        <v>0.56944444444444442</v>
      </c>
      <c r="V146" s="12">
        <f t="shared" si="15"/>
        <v>0.13228706624605679</v>
      </c>
      <c r="W146">
        <f>COUNTIF($M$2:M146,1)</f>
        <v>82</v>
      </c>
      <c r="X146">
        <v>144</v>
      </c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</row>
    <row r="147" spans="1:246" ht="18.75" customHeight="1" x14ac:dyDescent="0.2">
      <c r="A147" s="3">
        <v>145</v>
      </c>
      <c r="B147" s="4">
        <v>45125</v>
      </c>
      <c r="C147" s="3" t="s">
        <v>266</v>
      </c>
      <c r="D147" s="3" t="s">
        <v>28</v>
      </c>
      <c r="E147" s="3">
        <v>1</v>
      </c>
      <c r="F147" s="3" t="s">
        <v>58</v>
      </c>
      <c r="G147" s="3" t="s">
        <v>97</v>
      </c>
      <c r="H147" s="3" t="s">
        <v>20</v>
      </c>
      <c r="I147" s="3" t="s">
        <v>23</v>
      </c>
      <c r="J147" s="3" t="s">
        <v>24</v>
      </c>
      <c r="K147" s="13" t="s">
        <v>267</v>
      </c>
      <c r="L147" s="23"/>
      <c r="M147" s="6" t="s">
        <v>22</v>
      </c>
      <c r="N147" s="7">
        <v>1.87</v>
      </c>
      <c r="O147" s="7">
        <v>3</v>
      </c>
      <c r="P147" s="8" t="s">
        <v>26</v>
      </c>
      <c r="Q147" s="7">
        <f t="shared" si="16"/>
        <v>320</v>
      </c>
      <c r="R147" s="25">
        <f t="shared" si="12"/>
        <v>2.6100000000000003</v>
      </c>
      <c r="S147" s="27">
        <f t="shared" si="17"/>
        <v>44.545000000000009</v>
      </c>
      <c r="T147" s="28">
        <f t="shared" si="13"/>
        <v>364.54500000000002</v>
      </c>
      <c r="U147" s="29">
        <f t="shared" si="14"/>
        <v>0.57241379310344831</v>
      </c>
      <c r="V147" s="12">
        <f t="shared" si="15"/>
        <v>0.13920312500000004</v>
      </c>
      <c r="W147">
        <f>COUNTIF($M$2:M147,1)</f>
        <v>83</v>
      </c>
      <c r="X147">
        <v>145</v>
      </c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</row>
    <row r="148" spans="1:246" ht="18.75" customHeight="1" x14ac:dyDescent="0.2">
      <c r="A148" s="3">
        <v>146</v>
      </c>
      <c r="B148" s="4">
        <v>45125</v>
      </c>
      <c r="C148" s="3" t="s">
        <v>268</v>
      </c>
      <c r="D148" s="3" t="s">
        <v>28</v>
      </c>
      <c r="E148" s="3">
        <v>1</v>
      </c>
      <c r="F148" s="3" t="s">
        <v>36</v>
      </c>
      <c r="G148" s="3" t="s">
        <v>97</v>
      </c>
      <c r="H148" s="3" t="s">
        <v>20</v>
      </c>
      <c r="I148" s="3" t="s">
        <v>23</v>
      </c>
      <c r="J148" s="3" t="s">
        <v>24</v>
      </c>
      <c r="K148" s="13" t="s">
        <v>59</v>
      </c>
      <c r="L148" s="23"/>
      <c r="M148" s="6" t="s">
        <v>22</v>
      </c>
      <c r="N148" s="7">
        <v>1.97</v>
      </c>
      <c r="O148" s="7">
        <v>4</v>
      </c>
      <c r="P148" s="8" t="s">
        <v>26</v>
      </c>
      <c r="Q148" s="7">
        <f t="shared" si="16"/>
        <v>324</v>
      </c>
      <c r="R148" s="25">
        <f t="shared" si="12"/>
        <v>3.88</v>
      </c>
      <c r="S148" s="27">
        <f t="shared" si="17"/>
        <v>48.425000000000011</v>
      </c>
      <c r="T148" s="28">
        <f t="shared" si="13"/>
        <v>372.42500000000001</v>
      </c>
      <c r="U148" s="29">
        <f t="shared" si="14"/>
        <v>0.57534246575342463</v>
      </c>
      <c r="V148" s="12">
        <f t="shared" si="15"/>
        <v>0.14945987654320991</v>
      </c>
      <c r="W148">
        <f>COUNTIF($M$2:M148,1)</f>
        <v>84</v>
      </c>
      <c r="X148">
        <v>146</v>
      </c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</row>
    <row r="149" spans="1:246" ht="18.75" customHeight="1" x14ac:dyDescent="0.2">
      <c r="A149" s="3">
        <v>147</v>
      </c>
      <c r="B149" s="4">
        <v>45125</v>
      </c>
      <c r="C149" s="3" t="s">
        <v>263</v>
      </c>
      <c r="D149" s="3" t="s">
        <v>28</v>
      </c>
      <c r="E149" s="3">
        <v>1</v>
      </c>
      <c r="F149" s="3" t="s">
        <v>86</v>
      </c>
      <c r="G149" s="3" t="s">
        <v>97</v>
      </c>
      <c r="H149" s="3" t="s">
        <v>20</v>
      </c>
      <c r="I149" s="3" t="s">
        <v>23</v>
      </c>
      <c r="J149" s="3" t="s">
        <v>21</v>
      </c>
      <c r="K149" s="5" t="s">
        <v>27</v>
      </c>
      <c r="L149" s="23" t="s">
        <v>34</v>
      </c>
      <c r="M149" s="6" t="s">
        <v>25</v>
      </c>
      <c r="N149" s="7">
        <v>1.96</v>
      </c>
      <c r="O149" s="7">
        <v>2</v>
      </c>
      <c r="P149" s="8" t="s">
        <v>26</v>
      </c>
      <c r="Q149" s="7">
        <f t="shared" si="16"/>
        <v>326</v>
      </c>
      <c r="R149" s="26">
        <f t="shared" si="12"/>
        <v>-2</v>
      </c>
      <c r="S149" s="27">
        <f t="shared" si="17"/>
        <v>46.425000000000011</v>
      </c>
      <c r="T149" s="28">
        <f t="shared" si="13"/>
        <v>372.42500000000001</v>
      </c>
      <c r="U149" s="29">
        <f t="shared" si="14"/>
        <v>0.5714285714285714</v>
      </c>
      <c r="V149" s="12">
        <f t="shared" si="15"/>
        <v>0.14240797546012274</v>
      </c>
      <c r="W149">
        <f>COUNTIF($M$2:M149,1)</f>
        <v>84</v>
      </c>
      <c r="X149">
        <v>147</v>
      </c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</row>
    <row r="150" spans="1:246" ht="18.75" customHeight="1" x14ac:dyDescent="0.2">
      <c r="A150" s="3">
        <v>148</v>
      </c>
      <c r="B150" s="4">
        <v>45125</v>
      </c>
      <c r="C150" s="3" t="s">
        <v>269</v>
      </c>
      <c r="D150" s="3" t="s">
        <v>28</v>
      </c>
      <c r="E150" s="3">
        <v>1</v>
      </c>
      <c r="F150" s="3" t="s">
        <v>270</v>
      </c>
      <c r="G150" s="3" t="s">
        <v>97</v>
      </c>
      <c r="H150" s="3" t="s">
        <v>20</v>
      </c>
      <c r="I150" s="3" t="s">
        <v>23</v>
      </c>
      <c r="J150" s="3" t="s">
        <v>21</v>
      </c>
      <c r="K150" s="13" t="s">
        <v>47</v>
      </c>
      <c r="L150" s="23"/>
      <c r="M150" s="6" t="s">
        <v>22</v>
      </c>
      <c r="N150" s="7">
        <v>1.97</v>
      </c>
      <c r="O150" s="7">
        <v>4</v>
      </c>
      <c r="P150" s="8" t="s">
        <v>26</v>
      </c>
      <c r="Q150" s="7">
        <f t="shared" si="16"/>
        <v>330</v>
      </c>
      <c r="R150" s="25">
        <f t="shared" si="12"/>
        <v>3.88</v>
      </c>
      <c r="S150" s="27">
        <f t="shared" si="17"/>
        <v>50.305000000000014</v>
      </c>
      <c r="T150" s="28">
        <f t="shared" si="13"/>
        <v>380.30500000000001</v>
      </c>
      <c r="U150" s="29">
        <f t="shared" si="14"/>
        <v>0.57432432432432434</v>
      </c>
      <c r="V150" s="12">
        <f t="shared" si="15"/>
        <v>0.15243939393939396</v>
      </c>
      <c r="W150">
        <f>COUNTIF($M$2:M150,1)</f>
        <v>85</v>
      </c>
      <c r="X150">
        <v>148</v>
      </c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</row>
    <row r="151" spans="1:246" ht="18.75" customHeight="1" x14ac:dyDescent="0.2">
      <c r="A151" s="3">
        <v>149</v>
      </c>
      <c r="B151" s="4">
        <v>45125</v>
      </c>
      <c r="C151" s="3" t="s">
        <v>269</v>
      </c>
      <c r="D151" s="3" t="s">
        <v>28</v>
      </c>
      <c r="E151" s="3">
        <v>1</v>
      </c>
      <c r="F151" s="3" t="s">
        <v>72</v>
      </c>
      <c r="G151" s="3" t="s">
        <v>97</v>
      </c>
      <c r="H151" s="3" t="s">
        <v>20</v>
      </c>
      <c r="I151" s="3" t="s">
        <v>23</v>
      </c>
      <c r="J151" s="3" t="s">
        <v>21</v>
      </c>
      <c r="K151" s="13" t="s">
        <v>47</v>
      </c>
      <c r="L151" s="23"/>
      <c r="M151" s="6" t="s">
        <v>22</v>
      </c>
      <c r="N151" s="7">
        <v>2</v>
      </c>
      <c r="O151" s="7">
        <v>3</v>
      </c>
      <c r="P151" s="8" t="s">
        <v>26</v>
      </c>
      <c r="Q151" s="7">
        <f t="shared" si="16"/>
        <v>333</v>
      </c>
      <c r="R151" s="25">
        <f t="shared" si="12"/>
        <v>3</v>
      </c>
      <c r="S151" s="27">
        <f t="shared" si="17"/>
        <v>53.305000000000014</v>
      </c>
      <c r="T151" s="28">
        <f t="shared" si="13"/>
        <v>386.30500000000001</v>
      </c>
      <c r="U151" s="29">
        <f t="shared" si="14"/>
        <v>0.57718120805369133</v>
      </c>
      <c r="V151" s="12">
        <f t="shared" si="15"/>
        <v>0.1600750750750751</v>
      </c>
      <c r="W151">
        <f>COUNTIF($M$2:M151,1)</f>
        <v>86</v>
      </c>
      <c r="X151">
        <v>149</v>
      </c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</row>
    <row r="152" spans="1:246" ht="18.75" customHeight="1" x14ac:dyDescent="0.2">
      <c r="A152" s="3">
        <v>150</v>
      </c>
      <c r="B152" s="4">
        <v>45125</v>
      </c>
      <c r="C152" s="3" t="s">
        <v>269</v>
      </c>
      <c r="D152" s="3" t="s">
        <v>28</v>
      </c>
      <c r="E152" s="3">
        <v>1</v>
      </c>
      <c r="F152" s="3" t="s">
        <v>223</v>
      </c>
      <c r="G152" s="3" t="s">
        <v>97</v>
      </c>
      <c r="H152" s="3" t="s">
        <v>20</v>
      </c>
      <c r="I152" s="3" t="s">
        <v>23</v>
      </c>
      <c r="J152" s="3" t="s">
        <v>21</v>
      </c>
      <c r="K152" s="13" t="s">
        <v>47</v>
      </c>
      <c r="L152" s="23"/>
      <c r="M152" s="6" t="s">
        <v>22</v>
      </c>
      <c r="N152" s="7">
        <v>1.98</v>
      </c>
      <c r="O152" s="7">
        <v>3</v>
      </c>
      <c r="P152" s="8" t="s">
        <v>26</v>
      </c>
      <c r="Q152" s="7">
        <f t="shared" si="16"/>
        <v>336</v>
      </c>
      <c r="R152" s="25">
        <f t="shared" si="12"/>
        <v>2.9399999999999995</v>
      </c>
      <c r="S152" s="27">
        <f t="shared" si="17"/>
        <v>56.245000000000012</v>
      </c>
      <c r="T152" s="28">
        <f t="shared" si="13"/>
        <v>392.245</v>
      </c>
      <c r="U152" s="29">
        <f t="shared" si="14"/>
        <v>0.57999999999999996</v>
      </c>
      <c r="V152" s="12">
        <f t="shared" si="15"/>
        <v>0.16739583333333335</v>
      </c>
      <c r="W152">
        <f>COUNTIF($M$2:M152,1)</f>
        <v>87</v>
      </c>
      <c r="X152">
        <v>150</v>
      </c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</row>
    <row r="153" spans="1:246" ht="18.75" customHeight="1" x14ac:dyDescent="0.2">
      <c r="A153" s="3">
        <v>151</v>
      </c>
      <c r="B153" s="4">
        <v>45125</v>
      </c>
      <c r="C153" s="3" t="s">
        <v>269</v>
      </c>
      <c r="D153" s="3" t="s">
        <v>28</v>
      </c>
      <c r="E153" s="3">
        <v>1</v>
      </c>
      <c r="F153" s="3" t="s">
        <v>271</v>
      </c>
      <c r="G153" s="3" t="s">
        <v>97</v>
      </c>
      <c r="H153" s="3" t="s">
        <v>20</v>
      </c>
      <c r="I153" s="3" t="s">
        <v>23</v>
      </c>
      <c r="J153" s="3" t="s">
        <v>21</v>
      </c>
      <c r="K153" s="13" t="s">
        <v>47</v>
      </c>
      <c r="L153" s="23"/>
      <c r="M153" s="6" t="s">
        <v>22</v>
      </c>
      <c r="N153" s="7">
        <v>1.86</v>
      </c>
      <c r="O153" s="7">
        <v>4</v>
      </c>
      <c r="P153" s="8" t="s">
        <v>26</v>
      </c>
      <c r="Q153" s="7">
        <f t="shared" si="16"/>
        <v>340</v>
      </c>
      <c r="R153" s="25">
        <f t="shared" si="12"/>
        <v>3.4400000000000004</v>
      </c>
      <c r="S153" s="27">
        <f t="shared" si="17"/>
        <v>59.685000000000009</v>
      </c>
      <c r="T153" s="28">
        <f t="shared" si="13"/>
        <v>399.685</v>
      </c>
      <c r="U153" s="29">
        <f t="shared" si="14"/>
        <v>0.58278145695364236</v>
      </c>
      <c r="V153" s="12">
        <f t="shared" si="15"/>
        <v>0.17554411764705882</v>
      </c>
      <c r="W153">
        <f>COUNTIF($M$2:M153,1)</f>
        <v>88</v>
      </c>
      <c r="X153">
        <v>151</v>
      </c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</row>
    <row r="154" spans="1:246" ht="18.75" customHeight="1" x14ac:dyDescent="0.2">
      <c r="A154" s="3">
        <v>152</v>
      </c>
      <c r="B154" s="4">
        <v>45125</v>
      </c>
      <c r="C154" s="3" t="s">
        <v>269</v>
      </c>
      <c r="D154" s="3" t="s">
        <v>28</v>
      </c>
      <c r="E154" s="3">
        <v>1</v>
      </c>
      <c r="F154" s="3" t="s">
        <v>272</v>
      </c>
      <c r="G154" s="3" t="s">
        <v>97</v>
      </c>
      <c r="H154" s="3" t="s">
        <v>20</v>
      </c>
      <c r="I154" s="3" t="s">
        <v>23</v>
      </c>
      <c r="J154" s="3" t="s">
        <v>21</v>
      </c>
      <c r="K154" s="30" t="s">
        <v>47</v>
      </c>
      <c r="L154" s="23"/>
      <c r="M154" s="6" t="s">
        <v>22</v>
      </c>
      <c r="N154" s="7">
        <v>1</v>
      </c>
      <c r="O154" s="7">
        <v>4</v>
      </c>
      <c r="P154" s="8" t="s">
        <v>26</v>
      </c>
      <c r="Q154" s="7">
        <f t="shared" si="16"/>
        <v>344</v>
      </c>
      <c r="R154" s="32">
        <f t="shared" si="12"/>
        <v>0</v>
      </c>
      <c r="S154" s="27">
        <f t="shared" si="17"/>
        <v>59.685000000000009</v>
      </c>
      <c r="T154" s="28">
        <f t="shared" si="13"/>
        <v>403.685</v>
      </c>
      <c r="U154" s="29">
        <f t="shared" si="14"/>
        <v>0.58552631578947367</v>
      </c>
      <c r="V154" s="12">
        <f t="shared" si="15"/>
        <v>0.1735029069767442</v>
      </c>
      <c r="W154">
        <f>COUNTIF($M$2:M154,1)</f>
        <v>89</v>
      </c>
      <c r="X154">
        <v>152</v>
      </c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</row>
    <row r="155" spans="1:246" ht="18.75" customHeight="1" x14ac:dyDescent="0.2">
      <c r="A155" s="3">
        <v>153</v>
      </c>
      <c r="B155" s="4">
        <v>45125</v>
      </c>
      <c r="C155" s="3" t="s">
        <v>273</v>
      </c>
      <c r="D155" s="3" t="s">
        <v>28</v>
      </c>
      <c r="E155" s="3">
        <v>1</v>
      </c>
      <c r="F155" s="3" t="s">
        <v>29</v>
      </c>
      <c r="G155" s="3" t="s">
        <v>99</v>
      </c>
      <c r="H155" s="3" t="s">
        <v>20</v>
      </c>
      <c r="I155" s="3" t="s">
        <v>23</v>
      </c>
      <c r="J155" s="3" t="s">
        <v>24</v>
      </c>
      <c r="K155" s="13" t="s">
        <v>55</v>
      </c>
      <c r="L155" s="23"/>
      <c r="M155" s="6" t="s">
        <v>22</v>
      </c>
      <c r="N155" s="7">
        <v>1.93</v>
      </c>
      <c r="O155" s="7">
        <v>3</v>
      </c>
      <c r="P155" s="8" t="s">
        <v>26</v>
      </c>
      <c r="Q155" s="7">
        <f t="shared" si="16"/>
        <v>347</v>
      </c>
      <c r="R155" s="25">
        <f t="shared" si="12"/>
        <v>2.79</v>
      </c>
      <c r="S155" s="27">
        <f t="shared" si="17"/>
        <v>62.475000000000009</v>
      </c>
      <c r="T155" s="28">
        <f t="shared" si="13"/>
        <v>409.47500000000002</v>
      </c>
      <c r="U155" s="29">
        <f t="shared" si="14"/>
        <v>0.58823529411764708</v>
      </c>
      <c r="V155" s="12">
        <f t="shared" si="15"/>
        <v>0.18004322766570613</v>
      </c>
      <c r="W155">
        <f>COUNTIF($M$2:M155,1)</f>
        <v>90</v>
      </c>
      <c r="X155">
        <v>153</v>
      </c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</row>
    <row r="156" spans="1:246" ht="18.75" customHeight="1" x14ac:dyDescent="0.2">
      <c r="A156" s="3">
        <v>154</v>
      </c>
      <c r="B156" s="4">
        <v>45125</v>
      </c>
      <c r="C156" s="3" t="s">
        <v>274</v>
      </c>
      <c r="D156" s="3" t="s">
        <v>275</v>
      </c>
      <c r="E156" s="3">
        <v>1</v>
      </c>
      <c r="F156" s="3" t="s">
        <v>39</v>
      </c>
      <c r="G156" s="3" t="s">
        <v>98</v>
      </c>
      <c r="H156" s="3" t="s">
        <v>20</v>
      </c>
      <c r="I156" s="3" t="s">
        <v>23</v>
      </c>
      <c r="J156" s="3" t="s">
        <v>21</v>
      </c>
      <c r="K156" s="5" t="s">
        <v>37</v>
      </c>
      <c r="L156" s="23" t="s">
        <v>34</v>
      </c>
      <c r="M156" s="6" t="s">
        <v>25</v>
      </c>
      <c r="N156" s="7">
        <v>2.12</v>
      </c>
      <c r="O156" s="7">
        <v>2</v>
      </c>
      <c r="P156" s="8" t="s">
        <v>26</v>
      </c>
      <c r="Q156" s="7">
        <f t="shared" si="16"/>
        <v>349</v>
      </c>
      <c r="R156" s="26">
        <f t="shared" si="12"/>
        <v>-2</v>
      </c>
      <c r="S156" s="27">
        <f t="shared" si="17"/>
        <v>60.475000000000009</v>
      </c>
      <c r="T156" s="28">
        <f t="shared" si="13"/>
        <v>409.47500000000002</v>
      </c>
      <c r="U156" s="29">
        <f t="shared" si="14"/>
        <v>0.58441558441558439</v>
      </c>
      <c r="V156" s="12">
        <f t="shared" si="15"/>
        <v>0.17328080229226367</v>
      </c>
      <c r="W156">
        <f>COUNTIF($M$2:M156,1)</f>
        <v>90</v>
      </c>
      <c r="X156">
        <v>154</v>
      </c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</row>
    <row r="157" spans="1:246" ht="18.75" customHeight="1" x14ac:dyDescent="0.2">
      <c r="A157" s="3">
        <v>155</v>
      </c>
      <c r="B157" s="4">
        <v>45125</v>
      </c>
      <c r="C157" s="3" t="s">
        <v>276</v>
      </c>
      <c r="D157" s="3" t="s">
        <v>28</v>
      </c>
      <c r="E157" s="3">
        <v>1</v>
      </c>
      <c r="F157" s="3" t="s">
        <v>277</v>
      </c>
      <c r="G157" s="3" t="s">
        <v>101</v>
      </c>
      <c r="H157" s="3" t="s">
        <v>20</v>
      </c>
      <c r="I157" s="3" t="s">
        <v>23</v>
      </c>
      <c r="J157" s="3" t="s">
        <v>21</v>
      </c>
      <c r="K157" s="13" t="s">
        <v>47</v>
      </c>
      <c r="L157" s="23"/>
      <c r="M157" s="6" t="s">
        <v>22</v>
      </c>
      <c r="N157" s="7">
        <v>1.96</v>
      </c>
      <c r="O157" s="7">
        <v>2</v>
      </c>
      <c r="P157" s="8" t="s">
        <v>26</v>
      </c>
      <c r="Q157" s="7">
        <f t="shared" si="16"/>
        <v>351</v>
      </c>
      <c r="R157" s="25">
        <f t="shared" si="12"/>
        <v>1.92</v>
      </c>
      <c r="S157" s="27">
        <f t="shared" si="17"/>
        <v>62.39500000000001</v>
      </c>
      <c r="T157" s="28">
        <f t="shared" si="13"/>
        <v>413.39499999999998</v>
      </c>
      <c r="U157" s="29">
        <f t="shared" si="14"/>
        <v>0.58709677419354833</v>
      </c>
      <c r="V157" s="12">
        <f t="shared" si="15"/>
        <v>0.17776353276353271</v>
      </c>
      <c r="W157">
        <f>COUNTIF($M$2:M157,1)</f>
        <v>91</v>
      </c>
      <c r="X157">
        <v>155</v>
      </c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</row>
    <row r="158" spans="1:246" ht="18.75" customHeight="1" x14ac:dyDescent="0.2">
      <c r="A158" s="3">
        <v>156</v>
      </c>
      <c r="B158" s="4">
        <v>45125</v>
      </c>
      <c r="C158" s="3" t="s">
        <v>274</v>
      </c>
      <c r="D158" s="3" t="s">
        <v>275</v>
      </c>
      <c r="E158" s="3">
        <v>1</v>
      </c>
      <c r="F158" s="3" t="s">
        <v>33</v>
      </c>
      <c r="G158" s="3" t="s">
        <v>98</v>
      </c>
      <c r="H158" s="3" t="s">
        <v>20</v>
      </c>
      <c r="I158" s="3" t="s">
        <v>23</v>
      </c>
      <c r="J158" s="3" t="s">
        <v>21</v>
      </c>
      <c r="K158" s="5" t="s">
        <v>37</v>
      </c>
      <c r="L158" s="23" t="s">
        <v>34</v>
      </c>
      <c r="M158" s="6" t="s">
        <v>25</v>
      </c>
      <c r="N158" s="7">
        <v>2.12</v>
      </c>
      <c r="O158" s="7">
        <v>2</v>
      </c>
      <c r="P158" s="8" t="s">
        <v>26</v>
      </c>
      <c r="Q158" s="7">
        <f t="shared" si="16"/>
        <v>353</v>
      </c>
      <c r="R158" s="26">
        <f t="shared" si="12"/>
        <v>-2</v>
      </c>
      <c r="S158" s="27">
        <f t="shared" si="17"/>
        <v>60.39500000000001</v>
      </c>
      <c r="T158" s="28">
        <f t="shared" si="13"/>
        <v>413.39499999999998</v>
      </c>
      <c r="U158" s="29">
        <f t="shared" si="14"/>
        <v>0.58333333333333337</v>
      </c>
      <c r="V158" s="12">
        <f t="shared" si="15"/>
        <v>0.1710906515580736</v>
      </c>
      <c r="W158">
        <f>COUNTIF($M$2:M158,1)</f>
        <v>91</v>
      </c>
      <c r="X158">
        <v>156</v>
      </c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</row>
    <row r="159" spans="1:246" ht="18.75" customHeight="1" x14ac:dyDescent="0.2">
      <c r="A159" s="3">
        <v>157</v>
      </c>
      <c r="B159" s="4">
        <v>45126</v>
      </c>
      <c r="C159" s="3" t="s">
        <v>278</v>
      </c>
      <c r="D159" s="3" t="s">
        <v>28</v>
      </c>
      <c r="E159" s="3">
        <v>1</v>
      </c>
      <c r="F159" s="3" t="s">
        <v>279</v>
      </c>
      <c r="G159" s="3" t="s">
        <v>261</v>
      </c>
      <c r="H159" s="3" t="s">
        <v>20</v>
      </c>
      <c r="I159" s="3" t="s">
        <v>23</v>
      </c>
      <c r="J159" s="3" t="s">
        <v>24</v>
      </c>
      <c r="K159" s="13" t="s">
        <v>262</v>
      </c>
      <c r="L159" s="23"/>
      <c r="M159" s="6" t="s">
        <v>22</v>
      </c>
      <c r="N159" s="7">
        <v>1.98</v>
      </c>
      <c r="O159" s="7">
        <v>2</v>
      </c>
      <c r="P159" s="8" t="s">
        <v>26</v>
      </c>
      <c r="Q159" s="7">
        <f t="shared" si="16"/>
        <v>355</v>
      </c>
      <c r="R159" s="25">
        <f t="shared" si="12"/>
        <v>1.96</v>
      </c>
      <c r="S159" s="27">
        <f t="shared" si="17"/>
        <v>62.355000000000011</v>
      </c>
      <c r="T159" s="28">
        <f t="shared" si="13"/>
        <v>417.35500000000002</v>
      </c>
      <c r="U159" s="29">
        <f t="shared" si="14"/>
        <v>0.5859872611464968</v>
      </c>
      <c r="V159" s="12">
        <f t="shared" si="15"/>
        <v>0.17564788732394371</v>
      </c>
      <c r="W159">
        <f>COUNTIF($M$2:M159,1)</f>
        <v>92</v>
      </c>
      <c r="X159">
        <v>157</v>
      </c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</row>
    <row r="160" spans="1:246" ht="18.75" customHeight="1" x14ac:dyDescent="0.2">
      <c r="A160" s="3">
        <v>158</v>
      </c>
      <c r="B160" s="4">
        <v>45126</v>
      </c>
      <c r="C160" s="3" t="s">
        <v>280</v>
      </c>
      <c r="D160" s="3" t="s">
        <v>28</v>
      </c>
      <c r="E160" s="3">
        <v>1</v>
      </c>
      <c r="F160" s="3" t="s">
        <v>281</v>
      </c>
      <c r="G160" s="3" t="s">
        <v>261</v>
      </c>
      <c r="H160" s="3" t="s">
        <v>20</v>
      </c>
      <c r="I160" s="3" t="s">
        <v>108</v>
      </c>
      <c r="J160" s="3" t="s">
        <v>21</v>
      </c>
      <c r="K160" s="5" t="s">
        <v>27</v>
      </c>
      <c r="L160" s="23" t="s">
        <v>282</v>
      </c>
      <c r="M160" s="6" t="s">
        <v>25</v>
      </c>
      <c r="N160" s="7">
        <v>2.1</v>
      </c>
      <c r="O160" s="7">
        <v>2</v>
      </c>
      <c r="P160" s="8" t="s">
        <v>26</v>
      </c>
      <c r="Q160" s="7">
        <f t="shared" si="16"/>
        <v>357</v>
      </c>
      <c r="R160" s="26">
        <f t="shared" si="12"/>
        <v>-2</v>
      </c>
      <c r="S160" s="27">
        <f t="shared" si="17"/>
        <v>60.355000000000011</v>
      </c>
      <c r="T160" s="28">
        <f t="shared" si="13"/>
        <v>417.35500000000002</v>
      </c>
      <c r="U160" s="29">
        <f t="shared" si="14"/>
        <v>0.58227848101265822</v>
      </c>
      <c r="V160" s="12">
        <f t="shared" si="15"/>
        <v>0.16906162464985999</v>
      </c>
      <c r="W160">
        <f>COUNTIF($M$2:M160,1)</f>
        <v>92</v>
      </c>
      <c r="X160">
        <v>158</v>
      </c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</row>
    <row r="161" spans="1:246" ht="18.75" customHeight="1" x14ac:dyDescent="0.2">
      <c r="A161" s="3">
        <v>159</v>
      </c>
      <c r="B161" s="4">
        <v>45126</v>
      </c>
      <c r="C161" s="3" t="s">
        <v>283</v>
      </c>
      <c r="D161" s="3" t="s">
        <v>28</v>
      </c>
      <c r="E161" s="3">
        <v>1</v>
      </c>
      <c r="F161" s="3" t="s">
        <v>68</v>
      </c>
      <c r="G161" s="3" t="s">
        <v>99</v>
      </c>
      <c r="H161" s="3" t="s">
        <v>20</v>
      </c>
      <c r="I161" s="3" t="s">
        <v>23</v>
      </c>
      <c r="J161" s="3" t="s">
        <v>24</v>
      </c>
      <c r="K161" s="5" t="s">
        <v>48</v>
      </c>
      <c r="L161" s="23"/>
      <c r="M161" s="6" t="s">
        <v>25</v>
      </c>
      <c r="N161" s="7">
        <v>2.1</v>
      </c>
      <c r="O161" s="7">
        <v>3</v>
      </c>
      <c r="P161" s="8" t="s">
        <v>26</v>
      </c>
      <c r="Q161" s="7">
        <f t="shared" si="16"/>
        <v>360</v>
      </c>
      <c r="R161" s="26">
        <f t="shared" si="12"/>
        <v>-3</v>
      </c>
      <c r="S161" s="27">
        <f t="shared" si="17"/>
        <v>57.355000000000011</v>
      </c>
      <c r="T161" s="28">
        <f t="shared" si="13"/>
        <v>417.35500000000002</v>
      </c>
      <c r="U161" s="29">
        <f t="shared" si="14"/>
        <v>0.57861635220125784</v>
      </c>
      <c r="V161" s="12">
        <f t="shared" si="15"/>
        <v>0.15931944444444449</v>
      </c>
      <c r="W161">
        <f>COUNTIF($M$2:M161,1)</f>
        <v>92</v>
      </c>
      <c r="X161">
        <v>159</v>
      </c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</row>
    <row r="162" spans="1:246" ht="18.75" customHeight="1" x14ac:dyDescent="0.2">
      <c r="A162" s="3">
        <v>160</v>
      </c>
      <c r="B162" s="4">
        <v>45126</v>
      </c>
      <c r="C162" s="3" t="s">
        <v>284</v>
      </c>
      <c r="D162" s="3" t="s">
        <v>28</v>
      </c>
      <c r="E162" s="3">
        <v>1</v>
      </c>
      <c r="F162" s="3" t="s">
        <v>58</v>
      </c>
      <c r="G162" s="3" t="s">
        <v>97</v>
      </c>
      <c r="H162" s="3" t="s">
        <v>20</v>
      </c>
      <c r="I162" s="3" t="s">
        <v>23</v>
      </c>
      <c r="J162" s="3" t="s">
        <v>21</v>
      </c>
      <c r="K162" s="5" t="s">
        <v>59</v>
      </c>
      <c r="L162" s="23" t="s">
        <v>285</v>
      </c>
      <c r="M162" s="6" t="s">
        <v>25</v>
      </c>
      <c r="N162" s="7">
        <v>1.99</v>
      </c>
      <c r="O162" s="7">
        <v>3</v>
      </c>
      <c r="P162" s="8" t="s">
        <v>26</v>
      </c>
      <c r="Q162" s="7">
        <f t="shared" si="16"/>
        <v>363</v>
      </c>
      <c r="R162" s="26">
        <f t="shared" si="12"/>
        <v>-3</v>
      </c>
      <c r="S162" s="27">
        <f t="shared" si="17"/>
        <v>54.355000000000011</v>
      </c>
      <c r="T162" s="28">
        <f t="shared" si="13"/>
        <v>417.35500000000002</v>
      </c>
      <c r="U162" s="29">
        <f t="shared" si="14"/>
        <v>0.57499999999999996</v>
      </c>
      <c r="V162" s="12">
        <f t="shared" si="15"/>
        <v>0.14973829201101935</v>
      </c>
      <c r="W162">
        <f>COUNTIF($M$2:M162,1)</f>
        <v>92</v>
      </c>
      <c r="X162">
        <v>160</v>
      </c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</row>
    <row r="163" spans="1:246" ht="18.75" customHeight="1" x14ac:dyDescent="0.2">
      <c r="A163" s="3">
        <v>161</v>
      </c>
      <c r="B163" s="4">
        <v>45126</v>
      </c>
      <c r="C163" s="3" t="s">
        <v>286</v>
      </c>
      <c r="D163" s="3" t="s">
        <v>28</v>
      </c>
      <c r="E163" s="3">
        <v>1</v>
      </c>
      <c r="F163" s="3" t="s">
        <v>287</v>
      </c>
      <c r="G163" s="3" t="s">
        <v>97</v>
      </c>
      <c r="H163" s="3" t="s">
        <v>20</v>
      </c>
      <c r="I163" s="3" t="s">
        <v>23</v>
      </c>
      <c r="J163" s="3" t="s">
        <v>21</v>
      </c>
      <c r="K163" s="13" t="s">
        <v>288</v>
      </c>
      <c r="L163" s="23"/>
      <c r="M163" s="6" t="s">
        <v>22</v>
      </c>
      <c r="N163" s="7">
        <v>1.49</v>
      </c>
      <c r="O163" s="7">
        <v>3</v>
      </c>
      <c r="P163" s="8" t="s">
        <v>26</v>
      </c>
      <c r="Q163" s="7">
        <f t="shared" si="16"/>
        <v>366</v>
      </c>
      <c r="R163" s="25">
        <f t="shared" si="12"/>
        <v>1.4699999999999998</v>
      </c>
      <c r="S163" s="27">
        <f t="shared" si="17"/>
        <v>55.82500000000001</v>
      </c>
      <c r="T163" s="28">
        <f t="shared" si="13"/>
        <v>421.82499999999999</v>
      </c>
      <c r="U163" s="29">
        <f t="shared" si="14"/>
        <v>0.57763975155279501</v>
      </c>
      <c r="V163" s="12">
        <f t="shared" si="15"/>
        <v>0.15252732240437156</v>
      </c>
      <c r="W163">
        <f>COUNTIF($M$2:M163,1)</f>
        <v>93</v>
      </c>
      <c r="X163">
        <v>161</v>
      </c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</row>
    <row r="164" spans="1:246" ht="18.75" customHeight="1" x14ac:dyDescent="0.2">
      <c r="A164" s="3">
        <v>162</v>
      </c>
      <c r="B164" s="4">
        <v>45126</v>
      </c>
      <c r="C164" s="3" t="s">
        <v>289</v>
      </c>
      <c r="D164" s="3" t="s">
        <v>28</v>
      </c>
      <c r="E164" s="3">
        <v>1</v>
      </c>
      <c r="F164" s="3">
        <v>2</v>
      </c>
      <c r="G164" s="3" t="s">
        <v>97</v>
      </c>
      <c r="H164" s="3" t="s">
        <v>20</v>
      </c>
      <c r="I164" s="3" t="s">
        <v>23</v>
      </c>
      <c r="J164" s="3" t="s">
        <v>21</v>
      </c>
      <c r="K164" s="5" t="s">
        <v>52</v>
      </c>
      <c r="L164" s="23" t="s">
        <v>290</v>
      </c>
      <c r="M164" s="6" t="s">
        <v>25</v>
      </c>
      <c r="N164" s="7">
        <v>1.99</v>
      </c>
      <c r="O164" s="7">
        <v>4</v>
      </c>
      <c r="P164" s="8" t="s">
        <v>26</v>
      </c>
      <c r="Q164" s="7">
        <f t="shared" si="16"/>
        <v>370</v>
      </c>
      <c r="R164" s="26">
        <f t="shared" si="12"/>
        <v>-4</v>
      </c>
      <c r="S164" s="27">
        <f t="shared" si="17"/>
        <v>51.82500000000001</v>
      </c>
      <c r="T164" s="28">
        <f t="shared" si="13"/>
        <v>421.82499999999999</v>
      </c>
      <c r="U164" s="29">
        <f t="shared" si="14"/>
        <v>0.57407407407407407</v>
      </c>
      <c r="V164" s="12">
        <f t="shared" si="15"/>
        <v>0.14006756756756752</v>
      </c>
      <c r="W164">
        <f>COUNTIF($M$2:M164,1)</f>
        <v>93</v>
      </c>
      <c r="X164">
        <v>162</v>
      </c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</row>
    <row r="165" spans="1:246" ht="18.75" customHeight="1" x14ac:dyDescent="0.2">
      <c r="A165" s="3">
        <v>163</v>
      </c>
      <c r="B165" s="4">
        <v>45126</v>
      </c>
      <c r="C165" s="3" t="s">
        <v>289</v>
      </c>
      <c r="D165" s="3" t="s">
        <v>28</v>
      </c>
      <c r="E165" s="3">
        <v>1</v>
      </c>
      <c r="F165" s="3" t="s">
        <v>95</v>
      </c>
      <c r="G165" s="3" t="s">
        <v>97</v>
      </c>
      <c r="H165" s="3" t="s">
        <v>20</v>
      </c>
      <c r="I165" s="3" t="s">
        <v>23</v>
      </c>
      <c r="J165" s="3" t="s">
        <v>21</v>
      </c>
      <c r="K165" s="5" t="s">
        <v>52</v>
      </c>
      <c r="L165" s="23" t="s">
        <v>290</v>
      </c>
      <c r="M165" s="6" t="s">
        <v>25</v>
      </c>
      <c r="N165" s="7">
        <v>2.84</v>
      </c>
      <c r="O165" s="7">
        <v>2</v>
      </c>
      <c r="P165" s="8" t="s">
        <v>26</v>
      </c>
      <c r="Q165" s="7">
        <f t="shared" si="16"/>
        <v>372</v>
      </c>
      <c r="R165" s="26">
        <f t="shared" si="12"/>
        <v>-2</v>
      </c>
      <c r="S165" s="27">
        <f t="shared" si="17"/>
        <v>49.82500000000001</v>
      </c>
      <c r="T165" s="28">
        <f t="shared" si="13"/>
        <v>421.82499999999999</v>
      </c>
      <c r="U165" s="29">
        <f t="shared" si="14"/>
        <v>0.57055214723926384</v>
      </c>
      <c r="V165" s="12">
        <f t="shared" si="15"/>
        <v>0.13393817204301073</v>
      </c>
      <c r="W165">
        <f>COUNTIF($M$2:M165,1)</f>
        <v>93</v>
      </c>
      <c r="X165">
        <v>163</v>
      </c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</row>
    <row r="166" spans="1:246" ht="18.75" customHeight="1" x14ac:dyDescent="0.2">
      <c r="A166" s="3">
        <v>164</v>
      </c>
      <c r="B166" s="4">
        <v>45126</v>
      </c>
      <c r="C166" s="3" t="s">
        <v>291</v>
      </c>
      <c r="D166" s="3" t="s">
        <v>28</v>
      </c>
      <c r="E166" s="3">
        <v>1</v>
      </c>
      <c r="F166" s="3" t="s">
        <v>292</v>
      </c>
      <c r="G166" s="3" t="s">
        <v>97</v>
      </c>
      <c r="H166" s="3" t="s">
        <v>20</v>
      </c>
      <c r="I166" s="3" t="s">
        <v>23</v>
      </c>
      <c r="J166" s="3" t="s">
        <v>21</v>
      </c>
      <c r="K166" s="5" t="s">
        <v>56</v>
      </c>
      <c r="L166" s="23" t="s">
        <v>293</v>
      </c>
      <c r="M166" s="6" t="s">
        <v>25</v>
      </c>
      <c r="N166" s="7">
        <v>2</v>
      </c>
      <c r="O166" s="7">
        <v>2</v>
      </c>
      <c r="P166" s="8" t="s">
        <v>26</v>
      </c>
      <c r="Q166" s="7">
        <f t="shared" si="16"/>
        <v>374</v>
      </c>
      <c r="R166" s="26">
        <f t="shared" si="12"/>
        <v>-2</v>
      </c>
      <c r="S166" s="27">
        <f t="shared" si="17"/>
        <v>47.82500000000001</v>
      </c>
      <c r="T166" s="28">
        <f t="shared" si="13"/>
        <v>421.82499999999999</v>
      </c>
      <c r="U166" s="29">
        <f t="shared" si="14"/>
        <v>0.56707317073170727</v>
      </c>
      <c r="V166" s="12">
        <f t="shared" si="15"/>
        <v>0.12787433155080211</v>
      </c>
      <c r="W166">
        <f>COUNTIF($M$2:M166,1)</f>
        <v>93</v>
      </c>
      <c r="X166">
        <v>164</v>
      </c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</row>
    <row r="167" spans="1:246" ht="18.75" customHeight="1" x14ac:dyDescent="0.2">
      <c r="A167" s="3">
        <v>165</v>
      </c>
      <c r="B167" s="4">
        <v>45126</v>
      </c>
      <c r="C167" s="3" t="s">
        <v>294</v>
      </c>
      <c r="D167" s="3" t="s">
        <v>28</v>
      </c>
      <c r="E167" s="3">
        <v>1</v>
      </c>
      <c r="F167" s="3" t="s">
        <v>36</v>
      </c>
      <c r="G167" s="3" t="s">
        <v>99</v>
      </c>
      <c r="H167" s="3" t="s">
        <v>20</v>
      </c>
      <c r="I167" s="3" t="s">
        <v>23</v>
      </c>
      <c r="J167" s="3" t="s">
        <v>21</v>
      </c>
      <c r="K167" s="5" t="s">
        <v>37</v>
      </c>
      <c r="L167" s="23" t="s">
        <v>295</v>
      </c>
      <c r="M167" s="6" t="s">
        <v>25</v>
      </c>
      <c r="N167" s="7">
        <v>2.08</v>
      </c>
      <c r="O167" s="7">
        <v>1</v>
      </c>
      <c r="P167" s="8" t="s">
        <v>26</v>
      </c>
      <c r="Q167" s="7">
        <f t="shared" si="16"/>
        <v>375</v>
      </c>
      <c r="R167" s="26">
        <f t="shared" si="12"/>
        <v>-1</v>
      </c>
      <c r="S167" s="27">
        <f t="shared" si="17"/>
        <v>46.82500000000001</v>
      </c>
      <c r="T167" s="28">
        <f t="shared" si="13"/>
        <v>421.82499999999999</v>
      </c>
      <c r="U167" s="29">
        <f t="shared" si="14"/>
        <v>0.5636363636363636</v>
      </c>
      <c r="V167" s="12">
        <f t="shared" si="15"/>
        <v>0.12486666666666664</v>
      </c>
      <c r="W167">
        <f>COUNTIF($M$2:M167,1)</f>
        <v>93</v>
      </c>
      <c r="X167">
        <v>165</v>
      </c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</row>
    <row r="168" spans="1:246" ht="18.75" customHeight="1" x14ac:dyDescent="0.2">
      <c r="A168" s="3">
        <v>166</v>
      </c>
      <c r="B168" s="4">
        <v>45127</v>
      </c>
      <c r="C168" s="3" t="s">
        <v>296</v>
      </c>
      <c r="D168" s="3" t="s">
        <v>28</v>
      </c>
      <c r="E168" s="3">
        <v>1</v>
      </c>
      <c r="F168" s="3" t="s">
        <v>264</v>
      </c>
      <c r="G168" s="3" t="s">
        <v>261</v>
      </c>
      <c r="H168" s="3" t="s">
        <v>20</v>
      </c>
      <c r="I168" s="3" t="s">
        <v>108</v>
      </c>
      <c r="J168" s="3" t="s">
        <v>21</v>
      </c>
      <c r="K168" s="30" t="s">
        <v>55</v>
      </c>
      <c r="L168" s="23" t="s">
        <v>297</v>
      </c>
      <c r="M168" s="6" t="s">
        <v>22</v>
      </c>
      <c r="N168" s="7">
        <v>1</v>
      </c>
      <c r="O168" s="7">
        <v>2</v>
      </c>
      <c r="P168" s="8" t="s">
        <v>26</v>
      </c>
      <c r="Q168" s="7">
        <f t="shared" si="16"/>
        <v>377</v>
      </c>
      <c r="R168" s="32">
        <f t="shared" si="12"/>
        <v>0</v>
      </c>
      <c r="S168" s="27">
        <f t="shared" si="17"/>
        <v>46.82500000000001</v>
      </c>
      <c r="T168" s="28">
        <f t="shared" si="13"/>
        <v>423.82499999999999</v>
      </c>
      <c r="U168" s="29">
        <f t="shared" si="14"/>
        <v>0.5662650602409639</v>
      </c>
      <c r="V168" s="12">
        <f t="shared" si="15"/>
        <v>0.12420424403183021</v>
      </c>
      <c r="W168">
        <f>COUNTIF($M$2:M168,1)</f>
        <v>94</v>
      </c>
      <c r="X168">
        <v>166</v>
      </c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</row>
    <row r="169" spans="1:246" ht="18.75" customHeight="1" x14ac:dyDescent="0.2">
      <c r="A169" s="3">
        <v>167</v>
      </c>
      <c r="B169" s="4">
        <v>45127</v>
      </c>
      <c r="C169" s="3" t="s">
        <v>298</v>
      </c>
      <c r="D169" s="3" t="s">
        <v>28</v>
      </c>
      <c r="E169" s="3">
        <v>1</v>
      </c>
      <c r="F169" s="3" t="s">
        <v>51</v>
      </c>
      <c r="G169" s="3" t="s">
        <v>97</v>
      </c>
      <c r="H169" s="3" t="s">
        <v>20</v>
      </c>
      <c r="I169" s="3" t="s">
        <v>23</v>
      </c>
      <c r="J169" s="3" t="s">
        <v>24</v>
      </c>
      <c r="K169" s="30" t="s">
        <v>54</v>
      </c>
      <c r="L169" s="23"/>
      <c r="M169" s="6" t="s">
        <v>22</v>
      </c>
      <c r="N169" s="7">
        <v>1</v>
      </c>
      <c r="O169" s="7">
        <v>2</v>
      </c>
      <c r="P169" s="8" t="s">
        <v>26</v>
      </c>
      <c r="Q169" s="7">
        <f t="shared" si="16"/>
        <v>379</v>
      </c>
      <c r="R169" s="32">
        <f t="shared" si="12"/>
        <v>0</v>
      </c>
      <c r="S169" s="27">
        <f t="shared" si="17"/>
        <v>46.82500000000001</v>
      </c>
      <c r="T169" s="28">
        <f t="shared" si="13"/>
        <v>425.82499999999999</v>
      </c>
      <c r="U169" s="29">
        <f t="shared" si="14"/>
        <v>0.56886227544910184</v>
      </c>
      <c r="V169" s="12">
        <f t="shared" si="15"/>
        <v>0.12354881266490762</v>
      </c>
      <c r="W169">
        <f>COUNTIF($M$2:M169,1)</f>
        <v>95</v>
      </c>
      <c r="X169">
        <v>167</v>
      </c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</row>
    <row r="170" spans="1:246" ht="18.75" customHeight="1" x14ac:dyDescent="0.2">
      <c r="A170" s="3">
        <v>168</v>
      </c>
      <c r="B170" s="4">
        <v>45128</v>
      </c>
      <c r="C170" s="3" t="s">
        <v>299</v>
      </c>
      <c r="D170" s="3" t="s">
        <v>28</v>
      </c>
      <c r="E170" s="3">
        <v>1</v>
      </c>
      <c r="F170" s="3" t="s">
        <v>49</v>
      </c>
      <c r="G170" s="3"/>
      <c r="H170" s="3" t="s">
        <v>20</v>
      </c>
      <c r="I170" s="3" t="s">
        <v>23</v>
      </c>
      <c r="J170" s="3" t="s">
        <v>24</v>
      </c>
      <c r="K170" s="30" t="s">
        <v>35</v>
      </c>
      <c r="L170" s="23"/>
      <c r="M170" s="6" t="s">
        <v>22</v>
      </c>
      <c r="N170" s="7">
        <v>1</v>
      </c>
      <c r="O170" s="7">
        <v>1.5</v>
      </c>
      <c r="P170" s="8" t="s">
        <v>26</v>
      </c>
      <c r="Q170" s="7">
        <f t="shared" si="16"/>
        <v>380.5</v>
      </c>
      <c r="R170" s="32">
        <f t="shared" si="12"/>
        <v>0</v>
      </c>
      <c r="S170" s="27">
        <f t="shared" si="17"/>
        <v>46.82500000000001</v>
      </c>
      <c r="T170" s="28">
        <f t="shared" si="13"/>
        <v>427.32499999999999</v>
      </c>
      <c r="U170" s="29">
        <f t="shared" si="14"/>
        <v>0.5714285714285714</v>
      </c>
      <c r="V170" s="12">
        <f t="shared" si="15"/>
        <v>0.12306176084099865</v>
      </c>
      <c r="W170">
        <f>COUNTIF($M$2:M170,1)</f>
        <v>96</v>
      </c>
      <c r="X170">
        <v>168</v>
      </c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</row>
    <row r="171" spans="1:246" ht="18.75" customHeight="1" x14ac:dyDescent="0.2">
      <c r="A171" s="3">
        <v>169</v>
      </c>
      <c r="B171" s="4">
        <v>45128</v>
      </c>
      <c r="C171" s="3" t="s">
        <v>300</v>
      </c>
      <c r="D171" s="3" t="s">
        <v>301</v>
      </c>
      <c r="E171" s="3">
        <v>1</v>
      </c>
      <c r="F171" s="3" t="s">
        <v>86</v>
      </c>
      <c r="G171" s="3" t="s">
        <v>97</v>
      </c>
      <c r="H171" s="3" t="s">
        <v>20</v>
      </c>
      <c r="I171" s="3" t="s">
        <v>23</v>
      </c>
      <c r="J171" s="3" t="s">
        <v>24</v>
      </c>
      <c r="K171" s="5" t="s">
        <v>52</v>
      </c>
      <c r="L171" s="23" t="s">
        <v>34</v>
      </c>
      <c r="M171" s="6" t="s">
        <v>25</v>
      </c>
      <c r="N171" s="7">
        <v>2.04</v>
      </c>
      <c r="O171" s="7">
        <v>2</v>
      </c>
      <c r="P171" s="8" t="s">
        <v>26</v>
      </c>
      <c r="Q171" s="7">
        <f t="shared" si="16"/>
        <v>382.5</v>
      </c>
      <c r="R171" s="26">
        <f t="shared" si="12"/>
        <v>-2</v>
      </c>
      <c r="S171" s="27">
        <f t="shared" si="17"/>
        <v>44.82500000000001</v>
      </c>
      <c r="T171" s="28">
        <f t="shared" si="13"/>
        <v>427.32499999999999</v>
      </c>
      <c r="U171" s="29">
        <f t="shared" si="14"/>
        <v>0.56804733727810652</v>
      </c>
      <c r="V171" s="12">
        <f t="shared" si="15"/>
        <v>0.11718954248366011</v>
      </c>
      <c r="W171">
        <f>COUNTIF($M$2:M171,1)</f>
        <v>96</v>
      </c>
      <c r="X171">
        <v>169</v>
      </c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</row>
    <row r="172" spans="1:246" ht="18.75" customHeight="1" x14ac:dyDescent="0.2">
      <c r="A172" s="3">
        <v>170</v>
      </c>
      <c r="B172" s="4">
        <v>45128</v>
      </c>
      <c r="C172" s="3" t="s">
        <v>302</v>
      </c>
      <c r="D172" s="3" t="s">
        <v>28</v>
      </c>
      <c r="E172" s="3">
        <v>1</v>
      </c>
      <c r="F172" s="3" t="s">
        <v>256</v>
      </c>
      <c r="G172" s="3" t="s">
        <v>97</v>
      </c>
      <c r="H172" s="3" t="s">
        <v>20</v>
      </c>
      <c r="I172" s="3" t="s">
        <v>23</v>
      </c>
      <c r="J172" s="3" t="s">
        <v>21</v>
      </c>
      <c r="K172" s="5" t="s">
        <v>37</v>
      </c>
      <c r="L172" s="23" t="s">
        <v>34</v>
      </c>
      <c r="M172" s="6" t="s">
        <v>25</v>
      </c>
      <c r="N172" s="7">
        <v>1.85</v>
      </c>
      <c r="O172" s="7">
        <v>1.5</v>
      </c>
      <c r="P172" s="8" t="s">
        <v>26</v>
      </c>
      <c r="Q172" s="7">
        <f t="shared" si="16"/>
        <v>384</v>
      </c>
      <c r="R172" s="26">
        <f t="shared" si="12"/>
        <v>-1.5</v>
      </c>
      <c r="S172" s="27">
        <f t="shared" si="17"/>
        <v>43.32500000000001</v>
      </c>
      <c r="T172" s="28">
        <f t="shared" si="13"/>
        <v>427.32499999999999</v>
      </c>
      <c r="U172" s="29">
        <f t="shared" si="14"/>
        <v>0.56470588235294117</v>
      </c>
      <c r="V172" s="12">
        <f t="shared" si="15"/>
        <v>0.1128255208333333</v>
      </c>
      <c r="W172">
        <f>COUNTIF($M$2:M172,1)</f>
        <v>96</v>
      </c>
      <c r="X172">
        <v>170</v>
      </c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</row>
    <row r="173" spans="1:246" ht="18.75" customHeight="1" x14ac:dyDescent="0.2">
      <c r="A173" s="3">
        <v>171</v>
      </c>
      <c r="B173" s="4">
        <v>45128</v>
      </c>
      <c r="C173" s="3" t="s">
        <v>303</v>
      </c>
      <c r="D173" s="3" t="s">
        <v>275</v>
      </c>
      <c r="E173" s="3">
        <v>1</v>
      </c>
      <c r="F173" s="3" t="s">
        <v>29</v>
      </c>
      <c r="G173" s="3" t="s">
        <v>102</v>
      </c>
      <c r="H173" s="3" t="s">
        <v>20</v>
      </c>
      <c r="I173" s="3" t="s">
        <v>23</v>
      </c>
      <c r="J173" s="3" t="s">
        <v>24</v>
      </c>
      <c r="K173" s="5" t="s">
        <v>43</v>
      </c>
      <c r="L173" s="23"/>
      <c r="M173" s="6" t="s">
        <v>25</v>
      </c>
      <c r="N173" s="7">
        <v>1.92</v>
      </c>
      <c r="O173" s="7">
        <v>3</v>
      </c>
      <c r="P173" s="8" t="s">
        <v>26</v>
      </c>
      <c r="Q173" s="7">
        <f t="shared" si="16"/>
        <v>387</v>
      </c>
      <c r="R173" s="26">
        <f t="shared" si="12"/>
        <v>-3</v>
      </c>
      <c r="S173" s="27">
        <f t="shared" si="17"/>
        <v>40.32500000000001</v>
      </c>
      <c r="T173" s="28">
        <f t="shared" si="13"/>
        <v>427.32499999999999</v>
      </c>
      <c r="U173" s="29">
        <f t="shared" si="14"/>
        <v>0.56140350877192979</v>
      </c>
      <c r="V173" s="12">
        <f t="shared" si="15"/>
        <v>0.1041989664082687</v>
      </c>
      <c r="W173">
        <f>COUNTIF($M$2:M173,1)</f>
        <v>96</v>
      </c>
      <c r="X173">
        <v>171</v>
      </c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</row>
    <row r="174" spans="1:246" ht="18.75" customHeight="1" x14ac:dyDescent="0.2">
      <c r="A174" s="3">
        <v>172</v>
      </c>
      <c r="B174" s="4">
        <v>45128</v>
      </c>
      <c r="C174" s="3" t="s">
        <v>304</v>
      </c>
      <c r="D174" s="3" t="s">
        <v>28</v>
      </c>
      <c r="E174" s="3">
        <v>1</v>
      </c>
      <c r="F174" s="3" t="s">
        <v>287</v>
      </c>
      <c r="G174" s="3" t="s">
        <v>97</v>
      </c>
      <c r="H174" s="3" t="s">
        <v>20</v>
      </c>
      <c r="I174" s="3" t="s">
        <v>23</v>
      </c>
      <c r="J174" s="3" t="s">
        <v>21</v>
      </c>
      <c r="K174" s="13" t="s">
        <v>65</v>
      </c>
      <c r="L174" s="23"/>
      <c r="M174" s="6" t="s">
        <v>22</v>
      </c>
      <c r="N174" s="7">
        <v>2.02</v>
      </c>
      <c r="O174" s="7">
        <v>3</v>
      </c>
      <c r="P174" s="8" t="s">
        <v>26</v>
      </c>
      <c r="Q174" s="7">
        <f t="shared" si="16"/>
        <v>390</v>
      </c>
      <c r="R174" s="25">
        <f t="shared" si="12"/>
        <v>3.0600000000000005</v>
      </c>
      <c r="S174" s="27">
        <f t="shared" si="17"/>
        <v>43.385000000000012</v>
      </c>
      <c r="T174" s="28">
        <f t="shared" si="13"/>
        <v>433.38499999999999</v>
      </c>
      <c r="U174" s="29">
        <f t="shared" si="14"/>
        <v>0.56395348837209303</v>
      </c>
      <c r="V174" s="12">
        <f t="shared" si="15"/>
        <v>0.11124358974358972</v>
      </c>
      <c r="W174">
        <f>COUNTIF($M$2:M174,1)</f>
        <v>97</v>
      </c>
      <c r="X174">
        <v>172</v>
      </c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</row>
    <row r="175" spans="1:246" ht="18.75" customHeight="1" x14ac:dyDescent="0.2">
      <c r="A175" s="3">
        <v>173</v>
      </c>
      <c r="B175" s="4">
        <v>45128</v>
      </c>
      <c r="C175" s="3" t="s">
        <v>305</v>
      </c>
      <c r="D175" s="3" t="s">
        <v>275</v>
      </c>
      <c r="E175" s="3">
        <v>1</v>
      </c>
      <c r="F175" s="3" t="s">
        <v>88</v>
      </c>
      <c r="G175" s="3" t="s">
        <v>102</v>
      </c>
      <c r="H175" s="3" t="s">
        <v>20</v>
      </c>
      <c r="I175" s="3" t="s">
        <v>108</v>
      </c>
      <c r="J175" s="3" t="s">
        <v>21</v>
      </c>
      <c r="K175" s="13" t="s">
        <v>30</v>
      </c>
      <c r="L175" s="23"/>
      <c r="M175" s="6" t="s">
        <v>22</v>
      </c>
      <c r="N175" s="7">
        <v>2.5</v>
      </c>
      <c r="O175" s="7">
        <v>3</v>
      </c>
      <c r="P175" s="8" t="s">
        <v>26</v>
      </c>
      <c r="Q175" s="7">
        <f t="shared" si="16"/>
        <v>393</v>
      </c>
      <c r="R175" s="25">
        <f t="shared" si="12"/>
        <v>4.5</v>
      </c>
      <c r="S175" s="27">
        <f t="shared" si="17"/>
        <v>47.885000000000012</v>
      </c>
      <c r="T175" s="28">
        <f t="shared" si="13"/>
        <v>440.88499999999999</v>
      </c>
      <c r="U175" s="29">
        <f t="shared" si="14"/>
        <v>0.56647398843930641</v>
      </c>
      <c r="V175" s="12">
        <f t="shared" si="15"/>
        <v>0.1218447837150127</v>
      </c>
      <c r="W175">
        <f>COUNTIF($M$2:M175,1)</f>
        <v>98</v>
      </c>
      <c r="X175">
        <v>173</v>
      </c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</row>
    <row r="176" spans="1:246" ht="18.75" customHeight="1" x14ac:dyDescent="0.2">
      <c r="A176" s="3">
        <v>174</v>
      </c>
      <c r="B176" s="4">
        <v>45128</v>
      </c>
      <c r="C176" s="3" t="s">
        <v>306</v>
      </c>
      <c r="D176" s="3" t="s">
        <v>28</v>
      </c>
      <c r="E176" s="3">
        <v>1</v>
      </c>
      <c r="F176" s="3" t="s">
        <v>36</v>
      </c>
      <c r="G176" s="3" t="s">
        <v>97</v>
      </c>
      <c r="H176" s="3" t="s">
        <v>20</v>
      </c>
      <c r="I176" s="3" t="s">
        <v>23</v>
      </c>
      <c r="J176" s="3" t="s">
        <v>24</v>
      </c>
      <c r="K176" s="5" t="s">
        <v>27</v>
      </c>
      <c r="L176" s="23"/>
      <c r="M176" s="6" t="s">
        <v>25</v>
      </c>
      <c r="N176" s="7">
        <v>1.95</v>
      </c>
      <c r="O176" s="7">
        <v>2</v>
      </c>
      <c r="P176" s="8" t="s">
        <v>26</v>
      </c>
      <c r="Q176" s="7">
        <f t="shared" si="16"/>
        <v>395</v>
      </c>
      <c r="R176" s="26">
        <f t="shared" si="12"/>
        <v>-2</v>
      </c>
      <c r="S176" s="27">
        <f t="shared" si="17"/>
        <v>45.885000000000012</v>
      </c>
      <c r="T176" s="28">
        <f t="shared" si="13"/>
        <v>440.88499999999999</v>
      </c>
      <c r="U176" s="29">
        <f t="shared" si="14"/>
        <v>0.56321839080459768</v>
      </c>
      <c r="V176" s="12">
        <f t="shared" si="15"/>
        <v>0.11616455696202529</v>
      </c>
      <c r="W176">
        <f>COUNTIF($M$2:M176,1)</f>
        <v>98</v>
      </c>
      <c r="X176">
        <v>174</v>
      </c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</row>
    <row r="177" spans="1:246" ht="18.75" customHeight="1" x14ac:dyDescent="0.2">
      <c r="A177" s="3">
        <v>175</v>
      </c>
      <c r="B177" s="4">
        <v>45128</v>
      </c>
      <c r="C177" s="3" t="s">
        <v>305</v>
      </c>
      <c r="D177" s="3" t="s">
        <v>275</v>
      </c>
      <c r="E177" s="3">
        <v>1</v>
      </c>
      <c r="F177" s="3" t="s">
        <v>88</v>
      </c>
      <c r="G177" s="3" t="s">
        <v>102</v>
      </c>
      <c r="H177" s="3" t="s">
        <v>20</v>
      </c>
      <c r="I177" s="3" t="s">
        <v>108</v>
      </c>
      <c r="J177" s="3" t="s">
        <v>21</v>
      </c>
      <c r="K177" s="13" t="s">
        <v>30</v>
      </c>
      <c r="L177" s="23"/>
      <c r="M177" s="6" t="s">
        <v>22</v>
      </c>
      <c r="N177" s="7">
        <v>2.88</v>
      </c>
      <c r="O177" s="7">
        <v>2</v>
      </c>
      <c r="P177" s="8" t="s">
        <v>26</v>
      </c>
      <c r="Q177" s="7">
        <f t="shared" si="16"/>
        <v>397</v>
      </c>
      <c r="R177" s="25">
        <f t="shared" si="12"/>
        <v>3.76</v>
      </c>
      <c r="S177" s="27">
        <f t="shared" si="17"/>
        <v>49.64500000000001</v>
      </c>
      <c r="T177" s="28">
        <f t="shared" si="13"/>
        <v>446.64499999999998</v>
      </c>
      <c r="U177" s="29">
        <f t="shared" si="14"/>
        <v>0.56571428571428573</v>
      </c>
      <c r="V177" s="12">
        <f t="shared" si="15"/>
        <v>0.12505037783375311</v>
      </c>
      <c r="W177">
        <f>COUNTIF($M$2:M177,1)</f>
        <v>99</v>
      </c>
      <c r="X177">
        <v>175</v>
      </c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</row>
    <row r="178" spans="1:246" ht="18.75" customHeight="1" x14ac:dyDescent="0.2">
      <c r="A178" s="3">
        <v>176</v>
      </c>
      <c r="B178" s="4">
        <v>45128</v>
      </c>
      <c r="C178" s="3" t="s">
        <v>306</v>
      </c>
      <c r="D178" s="3" t="s">
        <v>28</v>
      </c>
      <c r="E178" s="3">
        <v>1</v>
      </c>
      <c r="F178" s="3" t="s">
        <v>36</v>
      </c>
      <c r="G178" s="3" t="s">
        <v>97</v>
      </c>
      <c r="H178" s="3" t="s">
        <v>20</v>
      </c>
      <c r="I178" s="3" t="s">
        <v>23</v>
      </c>
      <c r="J178" s="3" t="s">
        <v>24</v>
      </c>
      <c r="K178" s="5" t="s">
        <v>27</v>
      </c>
      <c r="L178" s="23"/>
      <c r="M178" s="6" t="s">
        <v>25</v>
      </c>
      <c r="N178" s="7">
        <v>2.2000000000000002</v>
      </c>
      <c r="O178" s="7">
        <v>2</v>
      </c>
      <c r="P178" s="8" t="s">
        <v>26</v>
      </c>
      <c r="Q178" s="7">
        <f t="shared" si="16"/>
        <v>399</v>
      </c>
      <c r="R178" s="26">
        <f t="shared" si="12"/>
        <v>-2</v>
      </c>
      <c r="S178" s="27">
        <f t="shared" si="17"/>
        <v>47.64500000000001</v>
      </c>
      <c r="T178" s="28">
        <f t="shared" si="13"/>
        <v>446.64499999999998</v>
      </c>
      <c r="U178" s="29">
        <f t="shared" si="14"/>
        <v>0.5625</v>
      </c>
      <c r="V178" s="12">
        <f t="shared" si="15"/>
        <v>0.11941102756892226</v>
      </c>
      <c r="W178">
        <f>COUNTIF($M$2:M178,1)</f>
        <v>99</v>
      </c>
      <c r="X178">
        <v>176</v>
      </c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</row>
    <row r="179" spans="1:246" ht="18.75" customHeight="1" x14ac:dyDescent="0.2">
      <c r="A179" s="3">
        <v>177</v>
      </c>
      <c r="B179" s="4">
        <v>45128</v>
      </c>
      <c r="C179" s="3" t="s">
        <v>307</v>
      </c>
      <c r="D179" s="3" t="s">
        <v>28</v>
      </c>
      <c r="E179" s="3">
        <v>1</v>
      </c>
      <c r="F179" s="3" t="s">
        <v>308</v>
      </c>
      <c r="G179" s="3" t="s">
        <v>97</v>
      </c>
      <c r="H179" s="3" t="s">
        <v>20</v>
      </c>
      <c r="I179" s="3" t="s">
        <v>23</v>
      </c>
      <c r="J179" s="3" t="s">
        <v>21</v>
      </c>
      <c r="K179" s="5" t="s">
        <v>309</v>
      </c>
      <c r="L179" s="23"/>
      <c r="M179" s="6" t="s">
        <v>25</v>
      </c>
      <c r="N179" s="7">
        <v>1.99</v>
      </c>
      <c r="O179" s="7">
        <v>3</v>
      </c>
      <c r="P179" s="8" t="s">
        <v>26</v>
      </c>
      <c r="Q179" s="7">
        <f t="shared" si="16"/>
        <v>402</v>
      </c>
      <c r="R179" s="26">
        <f t="shared" si="12"/>
        <v>-3</v>
      </c>
      <c r="S179" s="27">
        <f t="shared" si="17"/>
        <v>44.64500000000001</v>
      </c>
      <c r="T179" s="28">
        <f t="shared" si="13"/>
        <v>446.64499999999998</v>
      </c>
      <c r="U179" s="29">
        <f t="shared" si="14"/>
        <v>0.55932203389830504</v>
      </c>
      <c r="V179" s="12">
        <f t="shared" si="15"/>
        <v>0.11105721393034822</v>
      </c>
      <c r="W179">
        <f>COUNTIF($M$2:M179,1)</f>
        <v>99</v>
      </c>
      <c r="X179">
        <v>177</v>
      </c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</row>
    <row r="180" spans="1:246" ht="18.75" customHeight="1" x14ac:dyDescent="0.2">
      <c r="A180" s="3">
        <v>178</v>
      </c>
      <c r="B180" s="4">
        <v>45129</v>
      </c>
      <c r="C180" s="3" t="s">
        <v>310</v>
      </c>
      <c r="D180" s="3" t="s">
        <v>28</v>
      </c>
      <c r="E180" s="3">
        <v>1</v>
      </c>
      <c r="F180" s="3" t="s">
        <v>86</v>
      </c>
      <c r="G180" s="3" t="s">
        <v>99</v>
      </c>
      <c r="H180" s="3" t="s">
        <v>20</v>
      </c>
      <c r="I180" s="3" t="s">
        <v>23</v>
      </c>
      <c r="J180" s="3" t="s">
        <v>24</v>
      </c>
      <c r="K180" s="5" t="s">
        <v>37</v>
      </c>
      <c r="L180" s="23"/>
      <c r="M180" s="6" t="s">
        <v>25</v>
      </c>
      <c r="N180" s="7">
        <v>2</v>
      </c>
      <c r="O180" s="7">
        <v>2</v>
      </c>
      <c r="P180" s="8" t="s">
        <v>26</v>
      </c>
      <c r="Q180" s="7">
        <f t="shared" si="16"/>
        <v>404</v>
      </c>
      <c r="R180" s="26">
        <f t="shared" si="12"/>
        <v>-2</v>
      </c>
      <c r="S180" s="27">
        <f t="shared" si="17"/>
        <v>42.64500000000001</v>
      </c>
      <c r="T180" s="28">
        <f t="shared" si="13"/>
        <v>446.64499999999998</v>
      </c>
      <c r="U180" s="29">
        <f t="shared" si="14"/>
        <v>0.5561797752808989</v>
      </c>
      <c r="V180" s="12">
        <f t="shared" si="15"/>
        <v>0.10555693069306926</v>
      </c>
      <c r="W180">
        <f>COUNTIF($M$2:M180,1)</f>
        <v>99</v>
      </c>
      <c r="X180">
        <v>178</v>
      </c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</row>
    <row r="181" spans="1:246" ht="18.75" customHeight="1" x14ac:dyDescent="0.2">
      <c r="A181" s="3">
        <v>179</v>
      </c>
      <c r="B181" s="4">
        <v>45129</v>
      </c>
      <c r="C181" s="3" t="s">
        <v>311</v>
      </c>
      <c r="D181" s="3" t="s">
        <v>301</v>
      </c>
      <c r="E181" s="3">
        <v>1</v>
      </c>
      <c r="F181" s="3" t="s">
        <v>308</v>
      </c>
      <c r="G181" s="3" t="s">
        <v>97</v>
      </c>
      <c r="H181" s="3" t="s">
        <v>20</v>
      </c>
      <c r="I181" s="3" t="s">
        <v>23</v>
      </c>
      <c r="J181" s="3" t="s">
        <v>24</v>
      </c>
      <c r="K181" s="13" t="s">
        <v>59</v>
      </c>
      <c r="L181" s="23"/>
      <c r="M181" s="6" t="s">
        <v>22</v>
      </c>
      <c r="N181" s="7">
        <v>2</v>
      </c>
      <c r="O181" s="7">
        <v>1.5</v>
      </c>
      <c r="P181" s="8" t="s">
        <v>26</v>
      </c>
      <c r="Q181" s="7">
        <f t="shared" si="16"/>
        <v>405.5</v>
      </c>
      <c r="R181" s="25">
        <f t="shared" si="12"/>
        <v>1.5</v>
      </c>
      <c r="S181" s="27">
        <f t="shared" si="17"/>
        <v>44.14500000000001</v>
      </c>
      <c r="T181" s="28">
        <f t="shared" si="13"/>
        <v>449.64499999999998</v>
      </c>
      <c r="U181" s="29">
        <f t="shared" si="14"/>
        <v>0.55865921787709494</v>
      </c>
      <c r="V181" s="12">
        <f t="shared" si="15"/>
        <v>0.10886559802712696</v>
      </c>
      <c r="W181">
        <f>COUNTIF($M$2:M181,1)</f>
        <v>100</v>
      </c>
      <c r="X181">
        <v>179</v>
      </c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</row>
    <row r="182" spans="1:246" ht="18.75" customHeight="1" x14ac:dyDescent="0.2">
      <c r="A182" s="3">
        <v>180</v>
      </c>
      <c r="B182" s="4">
        <v>45129</v>
      </c>
      <c r="C182" s="3" t="s">
        <v>312</v>
      </c>
      <c r="D182" s="3" t="s">
        <v>28</v>
      </c>
      <c r="E182" s="3">
        <v>1</v>
      </c>
      <c r="F182" s="3" t="s">
        <v>95</v>
      </c>
      <c r="G182" s="3"/>
      <c r="H182" s="3" t="s">
        <v>20</v>
      </c>
      <c r="I182" s="3" t="s">
        <v>23</v>
      </c>
      <c r="J182" s="3" t="s">
        <v>21</v>
      </c>
      <c r="K182" s="30" t="s">
        <v>70</v>
      </c>
      <c r="L182" s="23" t="s">
        <v>34</v>
      </c>
      <c r="M182" s="6" t="s">
        <v>22</v>
      </c>
      <c r="N182" s="7">
        <v>1</v>
      </c>
      <c r="O182" s="7">
        <v>3</v>
      </c>
      <c r="P182" s="8" t="s">
        <v>26</v>
      </c>
      <c r="Q182" s="7">
        <f t="shared" si="16"/>
        <v>408.5</v>
      </c>
      <c r="R182" s="32">
        <f t="shared" si="12"/>
        <v>0</v>
      </c>
      <c r="S182" s="27">
        <f t="shared" si="17"/>
        <v>44.14500000000001</v>
      </c>
      <c r="T182" s="28">
        <f t="shared" si="13"/>
        <v>452.64499999999998</v>
      </c>
      <c r="U182" s="29">
        <f t="shared" si="14"/>
        <v>0.56111111111111112</v>
      </c>
      <c r="V182" s="12">
        <f t="shared" si="15"/>
        <v>0.10806609547123619</v>
      </c>
      <c r="W182">
        <f>COUNTIF($M$2:M182,1)</f>
        <v>101</v>
      </c>
      <c r="X182">
        <v>180</v>
      </c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</row>
    <row r="183" spans="1:246" ht="18.75" customHeight="1" x14ac:dyDescent="0.2">
      <c r="A183" s="3">
        <v>181</v>
      </c>
      <c r="B183" s="4">
        <v>45129</v>
      </c>
      <c r="C183" s="3" t="s">
        <v>313</v>
      </c>
      <c r="D183" s="3" t="s">
        <v>28</v>
      </c>
      <c r="E183" s="3">
        <v>1</v>
      </c>
      <c r="F183" s="3" t="s">
        <v>58</v>
      </c>
      <c r="G183" s="3" t="s">
        <v>97</v>
      </c>
      <c r="H183" s="3" t="s">
        <v>20</v>
      </c>
      <c r="I183" s="3" t="s">
        <v>23</v>
      </c>
      <c r="J183" s="3" t="s">
        <v>24</v>
      </c>
      <c r="K183" s="13" t="s">
        <v>314</v>
      </c>
      <c r="L183" s="23"/>
      <c r="M183" s="6" t="s">
        <v>22</v>
      </c>
      <c r="N183" s="7">
        <v>1.87</v>
      </c>
      <c r="O183" s="7">
        <v>2</v>
      </c>
      <c r="P183" s="8" t="s">
        <v>26</v>
      </c>
      <c r="Q183" s="7">
        <f t="shared" si="16"/>
        <v>410.5</v>
      </c>
      <c r="R183" s="25">
        <f t="shared" si="12"/>
        <v>1.7400000000000002</v>
      </c>
      <c r="S183" s="27">
        <f t="shared" si="17"/>
        <v>45.885000000000012</v>
      </c>
      <c r="T183" s="28">
        <f t="shared" si="13"/>
        <v>456.38499999999999</v>
      </c>
      <c r="U183" s="29">
        <f t="shared" si="14"/>
        <v>0.56353591160220995</v>
      </c>
      <c r="V183" s="12">
        <f t="shared" si="15"/>
        <v>0.11177831912302068</v>
      </c>
      <c r="W183">
        <f>COUNTIF($M$2:M183,1)</f>
        <v>102</v>
      </c>
      <c r="X183">
        <v>181</v>
      </c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</row>
    <row r="184" spans="1:246" ht="18.75" customHeight="1" x14ac:dyDescent="0.2">
      <c r="A184" s="3">
        <v>182</v>
      </c>
      <c r="B184" s="4">
        <v>45129</v>
      </c>
      <c r="C184" s="3" t="s">
        <v>315</v>
      </c>
      <c r="D184" s="3" t="s">
        <v>28</v>
      </c>
      <c r="E184" s="3">
        <v>1</v>
      </c>
      <c r="F184" s="3" t="s">
        <v>58</v>
      </c>
      <c r="G184" s="3" t="s">
        <v>97</v>
      </c>
      <c r="H184" s="3" t="s">
        <v>20</v>
      </c>
      <c r="I184" s="3" t="s">
        <v>23</v>
      </c>
      <c r="J184" s="3" t="s">
        <v>24</v>
      </c>
      <c r="K184" s="5" t="s">
        <v>66</v>
      </c>
      <c r="L184" s="23" t="s">
        <v>34</v>
      </c>
      <c r="M184" s="6" t="s">
        <v>25</v>
      </c>
      <c r="N184" s="7">
        <v>2.0099999999999998</v>
      </c>
      <c r="O184" s="7">
        <v>1</v>
      </c>
      <c r="P184" s="8" t="s">
        <v>26</v>
      </c>
      <c r="Q184" s="7">
        <f t="shared" si="16"/>
        <v>411.5</v>
      </c>
      <c r="R184" s="26">
        <f t="shared" si="12"/>
        <v>-1</v>
      </c>
      <c r="S184" s="27">
        <f t="shared" si="17"/>
        <v>44.885000000000012</v>
      </c>
      <c r="T184" s="28">
        <f t="shared" si="13"/>
        <v>456.38499999999999</v>
      </c>
      <c r="U184" s="29">
        <f t="shared" si="14"/>
        <v>0.56043956043956045</v>
      </c>
      <c r="V184" s="12">
        <f t="shared" si="15"/>
        <v>0.10907654921020654</v>
      </c>
      <c r="W184">
        <f>COUNTIF($M$2:M184,1)</f>
        <v>102</v>
      </c>
      <c r="X184">
        <v>182</v>
      </c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</row>
    <row r="185" spans="1:246" ht="18.75" customHeight="1" x14ac:dyDescent="0.2">
      <c r="A185" s="3">
        <v>183</v>
      </c>
      <c r="B185" s="4">
        <v>45129</v>
      </c>
      <c r="C185" s="3" t="s">
        <v>316</v>
      </c>
      <c r="D185" s="3" t="s">
        <v>28</v>
      </c>
      <c r="E185" s="3">
        <v>1</v>
      </c>
      <c r="F185" s="3" t="s">
        <v>86</v>
      </c>
      <c r="G185" s="3" t="s">
        <v>97</v>
      </c>
      <c r="H185" s="3" t="s">
        <v>20</v>
      </c>
      <c r="I185" s="3" t="s">
        <v>23</v>
      </c>
      <c r="J185" s="3" t="s">
        <v>24</v>
      </c>
      <c r="K185" s="5" t="s">
        <v>43</v>
      </c>
      <c r="L185" s="23"/>
      <c r="M185" s="6" t="s">
        <v>25</v>
      </c>
      <c r="N185" s="7">
        <v>1.97</v>
      </c>
      <c r="O185" s="7">
        <v>4</v>
      </c>
      <c r="P185" s="8" t="s">
        <v>26</v>
      </c>
      <c r="Q185" s="7">
        <f t="shared" si="16"/>
        <v>415.5</v>
      </c>
      <c r="R185" s="26">
        <f t="shared" si="12"/>
        <v>-4</v>
      </c>
      <c r="S185" s="27">
        <f t="shared" si="17"/>
        <v>40.885000000000012</v>
      </c>
      <c r="T185" s="28">
        <f t="shared" si="13"/>
        <v>456.38499999999999</v>
      </c>
      <c r="U185" s="29">
        <f t="shared" si="14"/>
        <v>0.55737704918032782</v>
      </c>
      <c r="V185" s="12">
        <f t="shared" si="15"/>
        <v>9.8399518652226209E-2</v>
      </c>
      <c r="W185">
        <f>COUNTIF($M$2:M185,1)</f>
        <v>102</v>
      </c>
      <c r="X185">
        <v>183</v>
      </c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</row>
    <row r="186" spans="1:246" ht="18.75" customHeight="1" x14ac:dyDescent="0.2">
      <c r="A186" s="3">
        <v>184</v>
      </c>
      <c r="B186" s="4">
        <v>45129</v>
      </c>
      <c r="C186" s="3" t="s">
        <v>317</v>
      </c>
      <c r="D186" s="3" t="s">
        <v>28</v>
      </c>
      <c r="E186" s="3">
        <v>1</v>
      </c>
      <c r="F186" s="3" t="s">
        <v>36</v>
      </c>
      <c r="G186" s="3" t="s">
        <v>97</v>
      </c>
      <c r="H186" s="3" t="s">
        <v>20</v>
      </c>
      <c r="I186" s="3" t="s">
        <v>23</v>
      </c>
      <c r="J186" s="3" t="s">
        <v>24</v>
      </c>
      <c r="K186" s="13" t="s">
        <v>54</v>
      </c>
      <c r="L186" s="23"/>
      <c r="M186" s="6" t="s">
        <v>22</v>
      </c>
      <c r="N186" s="7">
        <v>1.98</v>
      </c>
      <c r="O186" s="7">
        <v>2</v>
      </c>
      <c r="P186" s="8" t="s">
        <v>26</v>
      </c>
      <c r="Q186" s="7">
        <f t="shared" si="16"/>
        <v>417.5</v>
      </c>
      <c r="R186" s="25">
        <f t="shared" si="12"/>
        <v>1.96</v>
      </c>
      <c r="S186" s="27">
        <f t="shared" si="17"/>
        <v>42.845000000000013</v>
      </c>
      <c r="T186" s="28">
        <f t="shared" si="13"/>
        <v>460.34500000000003</v>
      </c>
      <c r="U186" s="29">
        <f t="shared" si="14"/>
        <v>0.55978260869565222</v>
      </c>
      <c r="V186" s="12">
        <f t="shared" si="15"/>
        <v>0.10262275449101803</v>
      </c>
      <c r="W186">
        <f>COUNTIF($M$2:M186,1)</f>
        <v>103</v>
      </c>
      <c r="X186">
        <v>184</v>
      </c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</row>
    <row r="187" spans="1:246" ht="18.75" customHeight="1" x14ac:dyDescent="0.2">
      <c r="A187" s="3">
        <v>185</v>
      </c>
      <c r="B187" s="4">
        <v>45129</v>
      </c>
      <c r="C187" s="3" t="s">
        <v>318</v>
      </c>
      <c r="D187" s="3" t="s">
        <v>28</v>
      </c>
      <c r="E187" s="3">
        <v>1</v>
      </c>
      <c r="F187" s="3" t="s">
        <v>287</v>
      </c>
      <c r="G187" s="3" t="s">
        <v>97</v>
      </c>
      <c r="H187" s="3" t="s">
        <v>20</v>
      </c>
      <c r="I187" s="3" t="s">
        <v>23</v>
      </c>
      <c r="J187" s="3" t="s">
        <v>24</v>
      </c>
      <c r="K187" s="13" t="s">
        <v>319</v>
      </c>
      <c r="L187" s="23"/>
      <c r="M187" s="6" t="s">
        <v>22</v>
      </c>
      <c r="N187" s="7">
        <v>1.91</v>
      </c>
      <c r="O187" s="7">
        <v>2</v>
      </c>
      <c r="P187" s="8" t="s">
        <v>26</v>
      </c>
      <c r="Q187" s="7">
        <f t="shared" si="16"/>
        <v>419.5</v>
      </c>
      <c r="R187" s="25">
        <f t="shared" si="12"/>
        <v>1.8199999999999998</v>
      </c>
      <c r="S187" s="27">
        <f t="shared" si="17"/>
        <v>44.665000000000013</v>
      </c>
      <c r="T187" s="28">
        <f t="shared" si="13"/>
        <v>464.16500000000002</v>
      </c>
      <c r="U187" s="29">
        <f t="shared" si="14"/>
        <v>0.56216216216216219</v>
      </c>
      <c r="V187" s="12">
        <f t="shared" si="15"/>
        <v>0.10647199046483914</v>
      </c>
      <c r="W187">
        <f>COUNTIF($M$2:M187,1)</f>
        <v>104</v>
      </c>
      <c r="X187">
        <v>185</v>
      </c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</row>
    <row r="188" spans="1:246" ht="18.75" customHeight="1" x14ac:dyDescent="0.2">
      <c r="A188" s="3">
        <v>186</v>
      </c>
      <c r="B188" s="4">
        <v>45129</v>
      </c>
      <c r="C188" s="3" t="s">
        <v>320</v>
      </c>
      <c r="D188" s="3" t="s">
        <v>28</v>
      </c>
      <c r="E188" s="3">
        <v>1</v>
      </c>
      <c r="F188" s="3" t="s">
        <v>321</v>
      </c>
      <c r="G188" s="3" t="s">
        <v>96</v>
      </c>
      <c r="H188" s="3" t="s">
        <v>20</v>
      </c>
      <c r="I188" s="3" t="s">
        <v>23</v>
      </c>
      <c r="J188" s="3" t="s">
        <v>21</v>
      </c>
      <c r="K188" s="13" t="s">
        <v>92</v>
      </c>
      <c r="L188" s="23"/>
      <c r="M188" s="6" t="s">
        <v>22</v>
      </c>
      <c r="N188" s="7">
        <v>2.02</v>
      </c>
      <c r="O188" s="7">
        <v>2</v>
      </c>
      <c r="P188" s="8" t="s">
        <v>26</v>
      </c>
      <c r="Q188" s="7">
        <f t="shared" si="16"/>
        <v>421.5</v>
      </c>
      <c r="R188" s="25">
        <f t="shared" si="12"/>
        <v>2.04</v>
      </c>
      <c r="S188" s="27">
        <f t="shared" si="17"/>
        <v>46.705000000000013</v>
      </c>
      <c r="T188" s="28">
        <f t="shared" si="13"/>
        <v>468.20500000000004</v>
      </c>
      <c r="U188" s="29">
        <f t="shared" si="14"/>
        <v>0.56451612903225812</v>
      </c>
      <c r="V188" s="12">
        <f t="shared" si="15"/>
        <v>0.11080664294187435</v>
      </c>
      <c r="W188">
        <f>COUNTIF($M$2:M188,1)</f>
        <v>105</v>
      </c>
      <c r="X188">
        <v>186</v>
      </c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</row>
    <row r="189" spans="1:246" ht="18.75" customHeight="1" x14ac:dyDescent="0.2">
      <c r="A189" s="3">
        <v>187</v>
      </c>
      <c r="B189" s="4">
        <v>45129</v>
      </c>
      <c r="C189" s="3" t="s">
        <v>322</v>
      </c>
      <c r="D189" s="3" t="s">
        <v>28</v>
      </c>
      <c r="E189" s="3">
        <v>1</v>
      </c>
      <c r="F189" s="3" t="s">
        <v>85</v>
      </c>
      <c r="G189" s="3"/>
      <c r="H189" s="3" t="s">
        <v>20</v>
      </c>
      <c r="I189" s="3" t="s">
        <v>108</v>
      </c>
      <c r="J189" s="3" t="s">
        <v>21</v>
      </c>
      <c r="K189" s="13" t="s">
        <v>53</v>
      </c>
      <c r="L189" s="23"/>
      <c r="M189" s="6" t="s">
        <v>22</v>
      </c>
      <c r="N189" s="7">
        <v>1.95</v>
      </c>
      <c r="O189" s="7">
        <v>2</v>
      </c>
      <c r="P189" s="8" t="s">
        <v>26</v>
      </c>
      <c r="Q189" s="7">
        <f t="shared" si="16"/>
        <v>423.5</v>
      </c>
      <c r="R189" s="25">
        <f t="shared" si="12"/>
        <v>1.9</v>
      </c>
      <c r="S189" s="27">
        <f t="shared" si="17"/>
        <v>48.605000000000011</v>
      </c>
      <c r="T189" s="28">
        <f t="shared" si="13"/>
        <v>472.10500000000002</v>
      </c>
      <c r="U189" s="29">
        <f t="shared" si="14"/>
        <v>0.5668449197860963</v>
      </c>
      <c r="V189" s="12">
        <f t="shared" si="15"/>
        <v>0.11476977567886663</v>
      </c>
      <c r="W189">
        <f>COUNTIF($M$2:M189,1)</f>
        <v>106</v>
      </c>
      <c r="X189">
        <v>187</v>
      </c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</row>
    <row r="190" spans="1:246" ht="18.75" customHeight="1" x14ac:dyDescent="0.2">
      <c r="A190" s="3">
        <v>188</v>
      </c>
      <c r="B190" s="4">
        <v>45129</v>
      </c>
      <c r="C190" s="3" t="s">
        <v>323</v>
      </c>
      <c r="D190" s="3" t="s">
        <v>28</v>
      </c>
      <c r="E190" s="3">
        <v>1</v>
      </c>
      <c r="F190" s="3" t="s">
        <v>324</v>
      </c>
      <c r="G190" s="3" t="s">
        <v>96</v>
      </c>
      <c r="H190" s="3" t="s">
        <v>20</v>
      </c>
      <c r="I190" s="3" t="s">
        <v>23</v>
      </c>
      <c r="J190" s="3" t="s">
        <v>24</v>
      </c>
      <c r="K190" s="5" t="s">
        <v>43</v>
      </c>
      <c r="L190" s="23" t="s">
        <v>325</v>
      </c>
      <c r="M190" s="6" t="s">
        <v>25</v>
      </c>
      <c r="N190" s="7">
        <v>2.15</v>
      </c>
      <c r="O190" s="7">
        <v>2</v>
      </c>
      <c r="P190" s="8" t="s">
        <v>26</v>
      </c>
      <c r="Q190" s="7">
        <f t="shared" si="16"/>
        <v>425.5</v>
      </c>
      <c r="R190" s="26">
        <f t="shared" si="12"/>
        <v>-2</v>
      </c>
      <c r="S190" s="27">
        <f t="shared" si="17"/>
        <v>46.605000000000011</v>
      </c>
      <c r="T190" s="28">
        <f t="shared" si="13"/>
        <v>472.10500000000002</v>
      </c>
      <c r="U190" s="29">
        <f t="shared" si="14"/>
        <v>0.56382978723404253</v>
      </c>
      <c r="V190" s="12">
        <f t="shared" si="15"/>
        <v>0.1095299647473561</v>
      </c>
      <c r="W190">
        <f>COUNTIF($M$2:M190,1)</f>
        <v>106</v>
      </c>
      <c r="X190">
        <v>188</v>
      </c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</row>
    <row r="191" spans="1:246" ht="18.75" customHeight="1" x14ac:dyDescent="0.2">
      <c r="A191" s="3">
        <v>189</v>
      </c>
      <c r="B191" s="4">
        <v>45129</v>
      </c>
      <c r="C191" s="3" t="s">
        <v>326</v>
      </c>
      <c r="D191" s="3" t="s">
        <v>28</v>
      </c>
      <c r="E191" s="3">
        <v>1</v>
      </c>
      <c r="F191" s="3" t="s">
        <v>36</v>
      </c>
      <c r="G191" s="3" t="s">
        <v>97</v>
      </c>
      <c r="H191" s="3" t="s">
        <v>20</v>
      </c>
      <c r="I191" s="3" t="s">
        <v>23</v>
      </c>
      <c r="J191" s="3" t="s">
        <v>24</v>
      </c>
      <c r="K191" s="13" t="s">
        <v>327</v>
      </c>
      <c r="L191" s="23"/>
      <c r="M191" s="6" t="s">
        <v>22</v>
      </c>
      <c r="N191" s="7">
        <v>1.91</v>
      </c>
      <c r="O191" s="7">
        <v>2</v>
      </c>
      <c r="P191" s="8" t="s">
        <v>26</v>
      </c>
      <c r="Q191" s="7">
        <f t="shared" si="16"/>
        <v>427.5</v>
      </c>
      <c r="R191" s="25">
        <f t="shared" si="12"/>
        <v>1.8199999999999998</v>
      </c>
      <c r="S191" s="27">
        <f t="shared" si="17"/>
        <v>48.425000000000011</v>
      </c>
      <c r="T191" s="28">
        <f t="shared" si="13"/>
        <v>475.92500000000001</v>
      </c>
      <c r="U191" s="29">
        <f t="shared" si="14"/>
        <v>0.56613756613756616</v>
      </c>
      <c r="V191" s="12">
        <f t="shared" si="15"/>
        <v>0.11327485380116961</v>
      </c>
      <c r="W191">
        <f>COUNTIF($M$2:M191,1)</f>
        <v>107</v>
      </c>
      <c r="X191">
        <v>189</v>
      </c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</row>
    <row r="192" spans="1:246" ht="18.75" customHeight="1" x14ac:dyDescent="0.2">
      <c r="A192" s="3">
        <v>190</v>
      </c>
      <c r="B192" s="4">
        <v>45129</v>
      </c>
      <c r="C192" s="3" t="s">
        <v>328</v>
      </c>
      <c r="D192" s="3" t="s">
        <v>28</v>
      </c>
      <c r="E192" s="3">
        <v>1</v>
      </c>
      <c r="F192" s="3" t="s">
        <v>64</v>
      </c>
      <c r="G192" s="3" t="s">
        <v>161</v>
      </c>
      <c r="H192" s="3" t="s">
        <v>20</v>
      </c>
      <c r="I192" s="3" t="s">
        <v>23</v>
      </c>
      <c r="J192" s="3" t="s">
        <v>24</v>
      </c>
      <c r="K192" s="5" t="s">
        <v>27</v>
      </c>
      <c r="L192" s="23" t="s">
        <v>329</v>
      </c>
      <c r="M192" s="6" t="s">
        <v>25</v>
      </c>
      <c r="N192" s="7">
        <v>1.96</v>
      </c>
      <c r="O192" s="7">
        <v>2</v>
      </c>
      <c r="P192" s="8" t="s">
        <v>26</v>
      </c>
      <c r="Q192" s="7">
        <f t="shared" si="16"/>
        <v>429.5</v>
      </c>
      <c r="R192" s="26">
        <f t="shared" si="12"/>
        <v>-2</v>
      </c>
      <c r="S192" s="27">
        <f t="shared" si="17"/>
        <v>46.425000000000011</v>
      </c>
      <c r="T192" s="28">
        <f t="shared" si="13"/>
        <v>475.92500000000001</v>
      </c>
      <c r="U192" s="29">
        <f t="shared" si="14"/>
        <v>0.56315789473684208</v>
      </c>
      <c r="V192" s="12">
        <f t="shared" si="15"/>
        <v>0.10809080325960421</v>
      </c>
      <c r="W192">
        <f>COUNTIF($M$2:M192,1)</f>
        <v>107</v>
      </c>
      <c r="X192">
        <v>190</v>
      </c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</row>
    <row r="193" spans="1:246" ht="18.75" customHeight="1" x14ac:dyDescent="0.2">
      <c r="A193" s="3">
        <v>191</v>
      </c>
      <c r="B193" s="4">
        <v>45129</v>
      </c>
      <c r="C193" s="3" t="s">
        <v>330</v>
      </c>
      <c r="D193" s="3" t="s">
        <v>275</v>
      </c>
      <c r="E193" s="3">
        <v>1</v>
      </c>
      <c r="F193" s="3" t="s">
        <v>68</v>
      </c>
      <c r="G193" s="3" t="s">
        <v>102</v>
      </c>
      <c r="H193" s="3" t="s">
        <v>20</v>
      </c>
      <c r="I193" s="3" t="s">
        <v>23</v>
      </c>
      <c r="J193" s="3" t="s">
        <v>24</v>
      </c>
      <c r="K193" s="13" t="s">
        <v>38</v>
      </c>
      <c r="L193" s="23"/>
      <c r="M193" s="6" t="s">
        <v>22</v>
      </c>
      <c r="N193" s="7">
        <v>2.08</v>
      </c>
      <c r="O193" s="7">
        <v>3</v>
      </c>
      <c r="P193" s="8" t="s">
        <v>26</v>
      </c>
      <c r="Q193" s="7">
        <f t="shared" si="16"/>
        <v>432.5</v>
      </c>
      <c r="R193" s="25">
        <f t="shared" si="12"/>
        <v>3.24</v>
      </c>
      <c r="S193" s="27">
        <f t="shared" si="17"/>
        <v>49.665000000000013</v>
      </c>
      <c r="T193" s="28">
        <f t="shared" si="13"/>
        <v>482.16500000000002</v>
      </c>
      <c r="U193" s="29">
        <f t="shared" si="14"/>
        <v>0.56544502617801051</v>
      </c>
      <c r="V193" s="12">
        <f t="shared" si="15"/>
        <v>0.11483236994219657</v>
      </c>
      <c r="W193">
        <f>COUNTIF($M$2:M193,1)</f>
        <v>108</v>
      </c>
      <c r="X193">
        <v>191</v>
      </c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</row>
    <row r="194" spans="1:246" ht="18.75" customHeight="1" x14ac:dyDescent="0.2">
      <c r="A194" s="3">
        <v>192</v>
      </c>
      <c r="B194" s="4">
        <v>45129</v>
      </c>
      <c r="C194" s="3" t="s">
        <v>330</v>
      </c>
      <c r="D194" s="3" t="s">
        <v>275</v>
      </c>
      <c r="E194" s="3">
        <v>1</v>
      </c>
      <c r="F194" s="3" t="s">
        <v>44</v>
      </c>
      <c r="G194" s="3" t="s">
        <v>102</v>
      </c>
      <c r="H194" s="3" t="s">
        <v>20</v>
      </c>
      <c r="I194" s="3" t="s">
        <v>23</v>
      </c>
      <c r="J194" s="3" t="s">
        <v>21</v>
      </c>
      <c r="K194" s="30" t="s">
        <v>38</v>
      </c>
      <c r="L194" s="23"/>
      <c r="M194" s="6" t="s">
        <v>22</v>
      </c>
      <c r="N194" s="7">
        <v>1</v>
      </c>
      <c r="O194" s="7">
        <v>2</v>
      </c>
      <c r="P194" s="8" t="s">
        <v>26</v>
      </c>
      <c r="Q194" s="7">
        <f t="shared" si="16"/>
        <v>434.5</v>
      </c>
      <c r="R194" s="32">
        <f t="shared" si="12"/>
        <v>0</v>
      </c>
      <c r="S194" s="27">
        <f t="shared" si="17"/>
        <v>49.665000000000013</v>
      </c>
      <c r="T194" s="28">
        <f t="shared" si="13"/>
        <v>484.16500000000002</v>
      </c>
      <c r="U194" s="29">
        <f t="shared" si="14"/>
        <v>0.56770833333333337</v>
      </c>
      <c r="V194" s="12">
        <f t="shared" si="15"/>
        <v>0.11430379746835448</v>
      </c>
      <c r="W194">
        <f>COUNTIF($M$2:M194,1)</f>
        <v>109</v>
      </c>
      <c r="X194">
        <v>192</v>
      </c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</row>
    <row r="195" spans="1:246" ht="18.75" customHeight="1" x14ac:dyDescent="0.2">
      <c r="A195" s="3">
        <v>193</v>
      </c>
      <c r="B195" s="4">
        <v>45129</v>
      </c>
      <c r="C195" s="3" t="s">
        <v>330</v>
      </c>
      <c r="D195" s="3" t="s">
        <v>275</v>
      </c>
      <c r="E195" s="3">
        <v>1</v>
      </c>
      <c r="F195" s="3" t="s">
        <v>31</v>
      </c>
      <c r="G195" s="3" t="s">
        <v>102</v>
      </c>
      <c r="H195" s="3" t="s">
        <v>20</v>
      </c>
      <c r="I195" s="3" t="s">
        <v>23</v>
      </c>
      <c r="J195" s="3" t="s">
        <v>21</v>
      </c>
      <c r="K195" s="5" t="s">
        <v>38</v>
      </c>
      <c r="L195" s="23"/>
      <c r="M195" s="6" t="s">
        <v>25</v>
      </c>
      <c r="N195" s="7">
        <v>1.95</v>
      </c>
      <c r="O195" s="7">
        <v>2</v>
      </c>
      <c r="P195" s="8" t="s">
        <v>26</v>
      </c>
      <c r="Q195" s="7">
        <f t="shared" si="16"/>
        <v>436.5</v>
      </c>
      <c r="R195" s="26">
        <f t="shared" ref="R195:R242" si="18">IF(AND(M195="1",P195="ja"),(O195*N195*0.95)-O195,IF(AND(M195="1",P195="nein"),O195*N195-O195,-O195))</f>
        <v>-2</v>
      </c>
      <c r="S195" s="27">
        <f t="shared" si="17"/>
        <v>47.665000000000013</v>
      </c>
      <c r="T195" s="28">
        <f t="shared" ref="T195:T242" si="19">Q195+S195</f>
        <v>484.16500000000002</v>
      </c>
      <c r="U195" s="29">
        <f t="shared" ref="U195:U242" si="20">W195/X195</f>
        <v>0.56476683937823835</v>
      </c>
      <c r="V195" s="12">
        <f t="shared" ref="V195:V242" si="21">((T195-Q195)/Q195)*100%</f>
        <v>0.1091981672394044</v>
      </c>
      <c r="W195">
        <f>COUNTIF($M$2:M195,1)</f>
        <v>109</v>
      </c>
      <c r="X195">
        <v>193</v>
      </c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</row>
    <row r="196" spans="1:246" ht="30" customHeight="1" x14ac:dyDescent="0.2">
      <c r="A196" s="3">
        <v>194</v>
      </c>
      <c r="B196" s="4">
        <v>45130</v>
      </c>
      <c r="C196" s="3" t="s">
        <v>331</v>
      </c>
      <c r="D196" s="3" t="s">
        <v>275</v>
      </c>
      <c r="E196" s="3">
        <v>2</v>
      </c>
      <c r="F196" s="3" t="s">
        <v>332</v>
      </c>
      <c r="G196" s="3" t="s">
        <v>102</v>
      </c>
      <c r="H196" s="3" t="s">
        <v>20</v>
      </c>
      <c r="I196" s="3" t="s">
        <v>23</v>
      </c>
      <c r="J196" s="3" t="s">
        <v>24</v>
      </c>
      <c r="K196" s="5" t="s">
        <v>333</v>
      </c>
      <c r="L196" s="23" t="s">
        <v>334</v>
      </c>
      <c r="M196" s="6" t="s">
        <v>25</v>
      </c>
      <c r="N196" s="7">
        <v>2.59</v>
      </c>
      <c r="O196" s="7">
        <v>0.5</v>
      </c>
      <c r="P196" s="8" t="s">
        <v>26</v>
      </c>
      <c r="Q196" s="7">
        <f t="shared" ref="Q196:Q242" si="22">Q195+O196</f>
        <v>437</v>
      </c>
      <c r="R196" s="26">
        <f t="shared" si="18"/>
        <v>-0.5</v>
      </c>
      <c r="S196" s="27">
        <f t="shared" ref="S196:S242" si="23">S195+R196</f>
        <v>47.165000000000013</v>
      </c>
      <c r="T196" s="28">
        <f t="shared" si="19"/>
        <v>484.16500000000002</v>
      </c>
      <c r="U196" s="29">
        <f t="shared" si="20"/>
        <v>0.56185567010309279</v>
      </c>
      <c r="V196" s="12">
        <f t="shared" si="21"/>
        <v>0.10792906178489707</v>
      </c>
      <c r="W196">
        <f>COUNTIF($M$2:M196,1)</f>
        <v>109</v>
      </c>
      <c r="X196">
        <v>194</v>
      </c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</row>
    <row r="197" spans="1:246" ht="18.75" customHeight="1" x14ac:dyDescent="0.2">
      <c r="A197" s="3">
        <v>195</v>
      </c>
      <c r="B197" s="4">
        <v>45130</v>
      </c>
      <c r="C197" s="3" t="s">
        <v>335</v>
      </c>
      <c r="D197" s="3" t="s">
        <v>28</v>
      </c>
      <c r="E197" s="3">
        <v>1</v>
      </c>
      <c r="F197" s="3" t="s">
        <v>287</v>
      </c>
      <c r="G197" s="3" t="s">
        <v>97</v>
      </c>
      <c r="H197" s="3" t="s">
        <v>20</v>
      </c>
      <c r="I197" s="3" t="s">
        <v>23</v>
      </c>
      <c r="J197" s="3" t="s">
        <v>24</v>
      </c>
      <c r="K197" s="5" t="s">
        <v>54</v>
      </c>
      <c r="L197" s="23"/>
      <c r="M197" s="6" t="s">
        <v>25</v>
      </c>
      <c r="N197" s="7">
        <v>2.1</v>
      </c>
      <c r="O197" s="7">
        <v>2</v>
      </c>
      <c r="P197" s="8" t="s">
        <v>26</v>
      </c>
      <c r="Q197" s="7">
        <f t="shared" si="22"/>
        <v>439</v>
      </c>
      <c r="R197" s="26">
        <f t="shared" si="18"/>
        <v>-2</v>
      </c>
      <c r="S197" s="27">
        <f t="shared" si="23"/>
        <v>45.165000000000013</v>
      </c>
      <c r="T197" s="28">
        <f t="shared" si="19"/>
        <v>484.16500000000002</v>
      </c>
      <c r="U197" s="29">
        <f t="shared" si="20"/>
        <v>0.55897435897435899</v>
      </c>
      <c r="V197" s="12">
        <f t="shared" si="21"/>
        <v>0.1028815489749431</v>
      </c>
      <c r="W197">
        <f>COUNTIF($M$2:M197,1)</f>
        <v>109</v>
      </c>
      <c r="X197">
        <v>195</v>
      </c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</row>
    <row r="198" spans="1:246" ht="18.75" customHeight="1" x14ac:dyDescent="0.2">
      <c r="A198" s="3">
        <v>196</v>
      </c>
      <c r="B198" s="4">
        <v>45130</v>
      </c>
      <c r="C198" s="3" t="s">
        <v>336</v>
      </c>
      <c r="D198" s="3" t="s">
        <v>28</v>
      </c>
      <c r="E198" s="3">
        <v>1</v>
      </c>
      <c r="F198" s="3" t="s">
        <v>95</v>
      </c>
      <c r="G198" s="3" t="s">
        <v>97</v>
      </c>
      <c r="H198" s="3" t="s">
        <v>20</v>
      </c>
      <c r="I198" s="3" t="s">
        <v>23</v>
      </c>
      <c r="J198" s="3" t="s">
        <v>24</v>
      </c>
      <c r="K198" s="30" t="s">
        <v>70</v>
      </c>
      <c r="L198" s="23"/>
      <c r="M198" s="6" t="s">
        <v>22</v>
      </c>
      <c r="N198" s="7">
        <v>1</v>
      </c>
      <c r="O198" s="7">
        <v>3</v>
      </c>
      <c r="P198" s="8" t="s">
        <v>26</v>
      </c>
      <c r="Q198" s="7">
        <f t="shared" si="22"/>
        <v>442</v>
      </c>
      <c r="R198" s="32">
        <f t="shared" si="18"/>
        <v>0</v>
      </c>
      <c r="S198" s="27">
        <f t="shared" si="23"/>
        <v>45.165000000000013</v>
      </c>
      <c r="T198" s="28">
        <f t="shared" si="19"/>
        <v>487.16500000000002</v>
      </c>
      <c r="U198" s="29">
        <f t="shared" si="20"/>
        <v>0.56122448979591832</v>
      </c>
      <c r="V198" s="12">
        <f t="shared" si="21"/>
        <v>0.10218325791855208</v>
      </c>
      <c r="W198">
        <f>COUNTIF($M$2:M198,1)</f>
        <v>110</v>
      </c>
      <c r="X198">
        <v>196</v>
      </c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</row>
    <row r="199" spans="1:246" ht="18.75" customHeight="1" x14ac:dyDescent="0.2">
      <c r="A199" s="3">
        <v>197</v>
      </c>
      <c r="B199" s="4">
        <v>45130</v>
      </c>
      <c r="C199" s="3" t="s">
        <v>337</v>
      </c>
      <c r="D199" s="3" t="s">
        <v>28</v>
      </c>
      <c r="E199" s="3">
        <v>1</v>
      </c>
      <c r="F199" s="3" t="s">
        <v>58</v>
      </c>
      <c r="G199" s="3" t="s">
        <v>97</v>
      </c>
      <c r="H199" s="3" t="s">
        <v>20</v>
      </c>
      <c r="I199" s="3" t="s">
        <v>23</v>
      </c>
      <c r="J199" s="3" t="s">
        <v>24</v>
      </c>
      <c r="K199" s="5" t="s">
        <v>43</v>
      </c>
      <c r="L199" s="23" t="s">
        <v>290</v>
      </c>
      <c r="M199" s="6" t="s">
        <v>25</v>
      </c>
      <c r="N199" s="7">
        <v>2.04</v>
      </c>
      <c r="O199" s="7">
        <v>3</v>
      </c>
      <c r="P199" s="8" t="s">
        <v>26</v>
      </c>
      <c r="Q199" s="7">
        <f t="shared" si="22"/>
        <v>445</v>
      </c>
      <c r="R199" s="26">
        <f t="shared" si="18"/>
        <v>-3</v>
      </c>
      <c r="S199" s="27">
        <f t="shared" si="23"/>
        <v>42.165000000000013</v>
      </c>
      <c r="T199" s="28">
        <f t="shared" si="19"/>
        <v>487.16500000000002</v>
      </c>
      <c r="U199" s="29">
        <f t="shared" si="20"/>
        <v>0.55837563451776651</v>
      </c>
      <c r="V199" s="12">
        <f t="shared" si="21"/>
        <v>9.4752808988764092E-2</v>
      </c>
      <c r="W199">
        <f>COUNTIF($M$2:M199,1)</f>
        <v>110</v>
      </c>
      <c r="X199">
        <v>197</v>
      </c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</row>
    <row r="200" spans="1:246" ht="18.75" customHeight="1" x14ac:dyDescent="0.2">
      <c r="A200" s="3">
        <v>198</v>
      </c>
      <c r="B200" s="4">
        <v>45130</v>
      </c>
      <c r="C200" s="3" t="s">
        <v>337</v>
      </c>
      <c r="D200" s="3" t="s">
        <v>28</v>
      </c>
      <c r="E200" s="3">
        <v>1</v>
      </c>
      <c r="F200" s="3" t="s">
        <v>128</v>
      </c>
      <c r="G200" s="3" t="s">
        <v>97</v>
      </c>
      <c r="H200" s="3" t="s">
        <v>20</v>
      </c>
      <c r="I200" s="3" t="s">
        <v>23</v>
      </c>
      <c r="J200" s="3" t="s">
        <v>21</v>
      </c>
      <c r="K200" s="5" t="s">
        <v>43</v>
      </c>
      <c r="L200" s="23" t="s">
        <v>290</v>
      </c>
      <c r="M200" s="6" t="s">
        <v>25</v>
      </c>
      <c r="N200" s="7">
        <v>1.9</v>
      </c>
      <c r="O200" s="7">
        <v>3</v>
      </c>
      <c r="P200" s="8" t="s">
        <v>26</v>
      </c>
      <c r="Q200" s="7">
        <f t="shared" si="22"/>
        <v>448</v>
      </c>
      <c r="R200" s="26">
        <f t="shared" si="18"/>
        <v>-3</v>
      </c>
      <c r="S200" s="27">
        <f t="shared" si="23"/>
        <v>39.165000000000013</v>
      </c>
      <c r="T200" s="28">
        <f t="shared" si="19"/>
        <v>487.16500000000002</v>
      </c>
      <c r="U200" s="29">
        <f t="shared" si="20"/>
        <v>0.55555555555555558</v>
      </c>
      <c r="V200" s="12">
        <f t="shared" si="21"/>
        <v>8.7421875000000052E-2</v>
      </c>
      <c r="W200">
        <f>COUNTIF($M$2:M200,1)</f>
        <v>110</v>
      </c>
      <c r="X200">
        <v>198</v>
      </c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</row>
    <row r="201" spans="1:246" ht="18.75" customHeight="1" x14ac:dyDescent="0.2">
      <c r="A201" s="3">
        <v>199</v>
      </c>
      <c r="B201" s="4">
        <v>45130</v>
      </c>
      <c r="C201" s="3" t="s">
        <v>338</v>
      </c>
      <c r="D201" s="3" t="s">
        <v>275</v>
      </c>
      <c r="E201" s="3">
        <v>1</v>
      </c>
      <c r="F201" s="3" t="s">
        <v>339</v>
      </c>
      <c r="G201" s="3" t="s">
        <v>102</v>
      </c>
      <c r="H201" s="3" t="s">
        <v>20</v>
      </c>
      <c r="I201" s="3" t="s">
        <v>108</v>
      </c>
      <c r="J201" s="3" t="s">
        <v>21</v>
      </c>
      <c r="K201" s="5" t="s">
        <v>37</v>
      </c>
      <c r="L201" s="23"/>
      <c r="M201" s="6" t="s">
        <v>25</v>
      </c>
      <c r="N201" s="7">
        <v>2</v>
      </c>
      <c r="O201" s="7">
        <v>2</v>
      </c>
      <c r="P201" s="8" t="s">
        <v>26</v>
      </c>
      <c r="Q201" s="7">
        <f t="shared" si="22"/>
        <v>450</v>
      </c>
      <c r="R201" s="26">
        <f t="shared" si="18"/>
        <v>-2</v>
      </c>
      <c r="S201" s="27">
        <f t="shared" si="23"/>
        <v>37.165000000000013</v>
      </c>
      <c r="T201" s="28">
        <f t="shared" si="19"/>
        <v>487.16500000000002</v>
      </c>
      <c r="U201" s="29">
        <f t="shared" si="20"/>
        <v>0.55276381909547734</v>
      </c>
      <c r="V201" s="12">
        <f t="shared" si="21"/>
        <v>8.2588888888888934E-2</v>
      </c>
      <c r="W201">
        <f>COUNTIF($M$2:M201,1)</f>
        <v>110</v>
      </c>
      <c r="X201">
        <v>199</v>
      </c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</row>
    <row r="202" spans="1:246" ht="18.75" customHeight="1" x14ac:dyDescent="0.2">
      <c r="A202" s="3">
        <v>200</v>
      </c>
      <c r="B202" s="4">
        <v>45131</v>
      </c>
      <c r="C202" s="3" t="s">
        <v>340</v>
      </c>
      <c r="D202" s="3" t="s">
        <v>28</v>
      </c>
      <c r="E202" s="3">
        <v>1</v>
      </c>
      <c r="F202" s="3" t="s">
        <v>341</v>
      </c>
      <c r="G202" s="3" t="s">
        <v>102</v>
      </c>
      <c r="H202" s="3" t="s">
        <v>20</v>
      </c>
      <c r="I202" s="3" t="s">
        <v>23</v>
      </c>
      <c r="J202" s="3" t="s">
        <v>24</v>
      </c>
      <c r="K202" s="5" t="s">
        <v>66</v>
      </c>
      <c r="L202" s="23" t="s">
        <v>290</v>
      </c>
      <c r="M202" s="6" t="s">
        <v>25</v>
      </c>
      <c r="N202" s="7">
        <v>1.94</v>
      </c>
      <c r="O202" s="7">
        <v>4</v>
      </c>
      <c r="P202" s="8" t="s">
        <v>26</v>
      </c>
      <c r="Q202" s="7">
        <f t="shared" si="22"/>
        <v>454</v>
      </c>
      <c r="R202" s="31">
        <f t="shared" si="18"/>
        <v>-4</v>
      </c>
      <c r="S202" s="27">
        <f t="shared" si="23"/>
        <v>33.165000000000013</v>
      </c>
      <c r="T202" s="28">
        <f t="shared" si="19"/>
        <v>487.16500000000002</v>
      </c>
      <c r="U202" s="29">
        <f t="shared" si="20"/>
        <v>0.55000000000000004</v>
      </c>
      <c r="V202" s="12">
        <f t="shared" si="21"/>
        <v>7.3050660792951583E-2</v>
      </c>
      <c r="W202">
        <f>COUNTIF($M$2:M202,1)</f>
        <v>110</v>
      </c>
      <c r="X202">
        <v>200</v>
      </c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</row>
    <row r="203" spans="1:246" ht="18.75" customHeight="1" x14ac:dyDescent="0.2">
      <c r="A203" s="3">
        <v>201</v>
      </c>
      <c r="B203" s="4">
        <v>45131</v>
      </c>
      <c r="C203" s="3" t="s">
        <v>342</v>
      </c>
      <c r="D203" s="3" t="s">
        <v>28</v>
      </c>
      <c r="E203" s="3">
        <v>1</v>
      </c>
      <c r="F203" s="3" t="s">
        <v>74</v>
      </c>
      <c r="G203" s="3" t="s">
        <v>261</v>
      </c>
      <c r="H203" s="3" t="s">
        <v>20</v>
      </c>
      <c r="I203" s="3" t="s">
        <v>23</v>
      </c>
      <c r="J203" s="3" t="s">
        <v>21</v>
      </c>
      <c r="K203" s="5" t="s">
        <v>43</v>
      </c>
      <c r="L203" s="23" t="s">
        <v>290</v>
      </c>
      <c r="M203" s="6" t="s">
        <v>25</v>
      </c>
      <c r="N203" s="7">
        <v>2.0699999999999998</v>
      </c>
      <c r="O203" s="7">
        <v>3</v>
      </c>
      <c r="P203" s="8" t="s">
        <v>26</v>
      </c>
      <c r="Q203" s="7">
        <f t="shared" si="22"/>
        <v>457</v>
      </c>
      <c r="R203" s="31">
        <f t="shared" si="18"/>
        <v>-3</v>
      </c>
      <c r="S203" s="27">
        <f t="shared" si="23"/>
        <v>30.165000000000013</v>
      </c>
      <c r="T203" s="28">
        <f t="shared" si="19"/>
        <v>487.16500000000002</v>
      </c>
      <c r="U203" s="29">
        <f t="shared" si="20"/>
        <v>0.54726368159203975</v>
      </c>
      <c r="V203" s="12">
        <f t="shared" si="21"/>
        <v>6.600656455142237E-2</v>
      </c>
      <c r="W203">
        <f>COUNTIF($M$2:M203,1)</f>
        <v>110</v>
      </c>
      <c r="X203">
        <v>201</v>
      </c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</row>
    <row r="204" spans="1:246" ht="18.75" customHeight="1" x14ac:dyDescent="0.2">
      <c r="A204" s="3">
        <v>202</v>
      </c>
      <c r="B204" s="4">
        <v>45131</v>
      </c>
      <c r="C204" s="3" t="s">
        <v>342</v>
      </c>
      <c r="D204" s="3" t="s">
        <v>28</v>
      </c>
      <c r="E204" s="3">
        <v>1</v>
      </c>
      <c r="F204" s="3" t="s">
        <v>91</v>
      </c>
      <c r="G204" s="3" t="s">
        <v>261</v>
      </c>
      <c r="H204" s="3" t="s">
        <v>20</v>
      </c>
      <c r="I204" s="3" t="s">
        <v>23</v>
      </c>
      <c r="J204" s="3" t="s">
        <v>21</v>
      </c>
      <c r="K204" s="5" t="s">
        <v>43</v>
      </c>
      <c r="L204" s="23" t="s">
        <v>290</v>
      </c>
      <c r="M204" s="6" t="s">
        <v>25</v>
      </c>
      <c r="N204" s="7">
        <v>2.9</v>
      </c>
      <c r="O204" s="7">
        <v>2</v>
      </c>
      <c r="P204" s="8" t="s">
        <v>26</v>
      </c>
      <c r="Q204" s="7">
        <f t="shared" si="22"/>
        <v>459</v>
      </c>
      <c r="R204" s="31">
        <f t="shared" si="18"/>
        <v>-2</v>
      </c>
      <c r="S204" s="27">
        <f t="shared" si="23"/>
        <v>28.165000000000013</v>
      </c>
      <c r="T204" s="28">
        <f t="shared" si="19"/>
        <v>487.16500000000002</v>
      </c>
      <c r="U204" s="29">
        <f t="shared" si="20"/>
        <v>0.54455445544554459</v>
      </c>
      <c r="V204" s="12">
        <f t="shared" si="21"/>
        <v>6.1361655773420523E-2</v>
      </c>
      <c r="W204">
        <f>COUNTIF($M$2:M204,1)</f>
        <v>110</v>
      </c>
      <c r="X204">
        <v>202</v>
      </c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</row>
    <row r="205" spans="1:246" ht="18.75" customHeight="1" x14ac:dyDescent="0.2">
      <c r="A205" s="3">
        <v>203</v>
      </c>
      <c r="B205" s="4">
        <v>45132</v>
      </c>
      <c r="C205" s="3" t="s">
        <v>352</v>
      </c>
      <c r="D205" s="3" t="s">
        <v>301</v>
      </c>
      <c r="E205" s="3">
        <v>1</v>
      </c>
      <c r="F205" s="3" t="s">
        <v>353</v>
      </c>
      <c r="G205" s="3" t="s">
        <v>97</v>
      </c>
      <c r="H205" s="3" t="s">
        <v>20</v>
      </c>
      <c r="I205" s="3" t="s">
        <v>23</v>
      </c>
      <c r="J205" s="3" t="s">
        <v>24</v>
      </c>
      <c r="K205" s="5" t="s">
        <v>43</v>
      </c>
      <c r="L205" s="23" t="s">
        <v>354</v>
      </c>
      <c r="M205" s="6" t="s">
        <v>25</v>
      </c>
      <c r="N205" s="7">
        <v>2.06</v>
      </c>
      <c r="O205" s="7">
        <v>1.5</v>
      </c>
      <c r="P205" s="8" t="s">
        <v>26</v>
      </c>
      <c r="Q205" s="7">
        <f t="shared" si="22"/>
        <v>460.5</v>
      </c>
      <c r="R205" s="26">
        <f t="shared" si="18"/>
        <v>-1.5</v>
      </c>
      <c r="S205" s="27">
        <f t="shared" si="23"/>
        <v>26.665000000000013</v>
      </c>
      <c r="T205" s="28">
        <f t="shared" si="19"/>
        <v>487.16500000000002</v>
      </c>
      <c r="U205" s="29">
        <f t="shared" si="20"/>
        <v>0.54187192118226601</v>
      </c>
      <c r="V205" s="12">
        <f t="shared" si="21"/>
        <v>5.7904451682953356E-2</v>
      </c>
      <c r="W205">
        <f>COUNTIF($M$2:M205,1)</f>
        <v>110</v>
      </c>
      <c r="X205">
        <v>203</v>
      </c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</row>
    <row r="206" spans="1:246" ht="18.75" customHeight="1" x14ac:dyDescent="0.2">
      <c r="A206" s="3">
        <v>204</v>
      </c>
      <c r="B206" s="4">
        <v>45132</v>
      </c>
      <c r="C206" s="3" t="s">
        <v>355</v>
      </c>
      <c r="D206" s="3" t="s">
        <v>301</v>
      </c>
      <c r="E206" s="3">
        <v>1</v>
      </c>
      <c r="F206" s="3" t="s">
        <v>33</v>
      </c>
      <c r="G206" s="3" t="s">
        <v>97</v>
      </c>
      <c r="H206" s="3" t="s">
        <v>20</v>
      </c>
      <c r="I206" s="3" t="s">
        <v>23</v>
      </c>
      <c r="J206" s="3" t="s">
        <v>24</v>
      </c>
      <c r="K206" s="13" t="s">
        <v>356</v>
      </c>
      <c r="L206" s="23"/>
      <c r="M206" s="6" t="s">
        <v>22</v>
      </c>
      <c r="N206" s="7">
        <v>2</v>
      </c>
      <c r="O206" s="7">
        <v>3</v>
      </c>
      <c r="P206" s="8" t="s">
        <v>26</v>
      </c>
      <c r="Q206" s="7">
        <f t="shared" si="22"/>
        <v>463.5</v>
      </c>
      <c r="R206" s="25">
        <f t="shared" si="18"/>
        <v>3</v>
      </c>
      <c r="S206" s="27">
        <f t="shared" si="23"/>
        <v>29.665000000000013</v>
      </c>
      <c r="T206" s="28">
        <f t="shared" si="19"/>
        <v>493.16500000000002</v>
      </c>
      <c r="U206" s="29">
        <f t="shared" si="20"/>
        <v>0.54411764705882348</v>
      </c>
      <c r="V206" s="12">
        <f t="shared" si="21"/>
        <v>6.4002157497303175E-2</v>
      </c>
      <c r="W206">
        <f>COUNTIF($M$2:M206,1)</f>
        <v>111</v>
      </c>
      <c r="X206">
        <v>204</v>
      </c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</row>
    <row r="207" spans="1:246" ht="18.75" customHeight="1" x14ac:dyDescent="0.2">
      <c r="A207" s="3">
        <v>205</v>
      </c>
      <c r="B207" s="4">
        <v>45132</v>
      </c>
      <c r="C207" s="3" t="s">
        <v>357</v>
      </c>
      <c r="D207" s="3" t="s">
        <v>301</v>
      </c>
      <c r="E207" s="3">
        <v>1</v>
      </c>
      <c r="F207" s="3" t="s">
        <v>50</v>
      </c>
      <c r="G207" s="3" t="s">
        <v>97</v>
      </c>
      <c r="H207" s="3" t="s">
        <v>20</v>
      </c>
      <c r="I207" s="3" t="s">
        <v>23</v>
      </c>
      <c r="J207" s="3" t="s">
        <v>24</v>
      </c>
      <c r="K207" s="13" t="s">
        <v>38</v>
      </c>
      <c r="L207" s="23"/>
      <c r="M207" s="6" t="s">
        <v>22</v>
      </c>
      <c r="N207" s="7">
        <v>1.97</v>
      </c>
      <c r="O207" s="7">
        <v>3</v>
      </c>
      <c r="P207" s="8" t="s">
        <v>26</v>
      </c>
      <c r="Q207" s="7">
        <f t="shared" si="22"/>
        <v>466.5</v>
      </c>
      <c r="R207" s="25">
        <f t="shared" si="18"/>
        <v>2.91</v>
      </c>
      <c r="S207" s="27">
        <f t="shared" si="23"/>
        <v>32.575000000000017</v>
      </c>
      <c r="T207" s="28">
        <f t="shared" si="19"/>
        <v>499.07500000000005</v>
      </c>
      <c r="U207" s="29">
        <f t="shared" si="20"/>
        <v>0.54634146341463419</v>
      </c>
      <c r="V207" s="12">
        <f t="shared" si="21"/>
        <v>6.9828510182208023E-2</v>
      </c>
      <c r="W207">
        <f>COUNTIF($M$2:M207,1)</f>
        <v>112</v>
      </c>
      <c r="X207">
        <v>205</v>
      </c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</row>
    <row r="208" spans="1:246" ht="18.75" customHeight="1" x14ac:dyDescent="0.2">
      <c r="A208" s="3">
        <v>206</v>
      </c>
      <c r="B208" s="4">
        <v>45132</v>
      </c>
      <c r="C208" s="3" t="s">
        <v>358</v>
      </c>
      <c r="D208" s="3" t="s">
        <v>301</v>
      </c>
      <c r="E208" s="3">
        <v>1</v>
      </c>
      <c r="F208" s="3" t="s">
        <v>51</v>
      </c>
      <c r="G208" s="3" t="s">
        <v>97</v>
      </c>
      <c r="H208" s="3" t="s">
        <v>20</v>
      </c>
      <c r="I208" s="3" t="s">
        <v>23</v>
      </c>
      <c r="J208" s="3" t="s">
        <v>24</v>
      </c>
      <c r="K208" s="13" t="s">
        <v>327</v>
      </c>
      <c r="L208" s="23"/>
      <c r="M208" s="6" t="s">
        <v>22</v>
      </c>
      <c r="N208" s="7">
        <v>1.99</v>
      </c>
      <c r="O208" s="7">
        <v>2</v>
      </c>
      <c r="P208" s="8" t="s">
        <v>26</v>
      </c>
      <c r="Q208" s="7">
        <f t="shared" si="22"/>
        <v>468.5</v>
      </c>
      <c r="R208" s="25">
        <f t="shared" si="18"/>
        <v>1.98</v>
      </c>
      <c r="S208" s="27">
        <f t="shared" si="23"/>
        <v>34.555000000000014</v>
      </c>
      <c r="T208" s="28">
        <f t="shared" si="19"/>
        <v>503.05500000000001</v>
      </c>
      <c r="U208" s="29">
        <f t="shared" si="20"/>
        <v>0.54854368932038833</v>
      </c>
      <c r="V208" s="12">
        <f t="shared" si="21"/>
        <v>7.3756670224119539E-2</v>
      </c>
      <c r="W208">
        <f>COUNTIF($M$2:M208,1)</f>
        <v>113</v>
      </c>
      <c r="X208">
        <v>206</v>
      </c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</row>
    <row r="209" spans="1:246" ht="18.75" customHeight="1" x14ac:dyDescent="0.2">
      <c r="A209" s="3">
        <v>207</v>
      </c>
      <c r="B209" s="4">
        <v>45132</v>
      </c>
      <c r="C209" s="3" t="s">
        <v>359</v>
      </c>
      <c r="D209" s="3" t="s">
        <v>301</v>
      </c>
      <c r="E209" s="3">
        <v>1</v>
      </c>
      <c r="F209" s="3" t="s">
        <v>360</v>
      </c>
      <c r="G209" s="3"/>
      <c r="H209" s="3" t="s">
        <v>20</v>
      </c>
      <c r="I209" s="3" t="s">
        <v>23</v>
      </c>
      <c r="J209" s="3" t="s">
        <v>21</v>
      </c>
      <c r="K209" s="5" t="s">
        <v>56</v>
      </c>
      <c r="L209" s="23" t="s">
        <v>361</v>
      </c>
      <c r="M209" s="6" t="s">
        <v>25</v>
      </c>
      <c r="N209" s="7">
        <v>2.44</v>
      </c>
      <c r="O209" s="7">
        <v>1</v>
      </c>
      <c r="P209" s="8" t="s">
        <v>26</v>
      </c>
      <c r="Q209" s="7">
        <f t="shared" si="22"/>
        <v>469.5</v>
      </c>
      <c r="R209" s="26">
        <f t="shared" si="18"/>
        <v>-1</v>
      </c>
      <c r="S209" s="27">
        <f t="shared" si="23"/>
        <v>33.555000000000014</v>
      </c>
      <c r="T209" s="28">
        <f t="shared" si="19"/>
        <v>503.05500000000001</v>
      </c>
      <c r="U209" s="29">
        <f t="shared" si="20"/>
        <v>0.54589371980676327</v>
      </c>
      <c r="V209" s="12">
        <f t="shared" si="21"/>
        <v>7.1469648562300328E-2</v>
      </c>
      <c r="W209">
        <f>COUNTIF($M$2:M209,1)</f>
        <v>113</v>
      </c>
      <c r="X209">
        <v>207</v>
      </c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</row>
    <row r="210" spans="1:246" ht="18.75" customHeight="1" x14ac:dyDescent="0.2">
      <c r="A210" s="3">
        <v>208</v>
      </c>
      <c r="B210" s="4">
        <v>45132</v>
      </c>
      <c r="C210" s="3" t="s">
        <v>362</v>
      </c>
      <c r="D210" s="3" t="s">
        <v>28</v>
      </c>
      <c r="E210" s="3">
        <v>1</v>
      </c>
      <c r="F210" s="3" t="s">
        <v>93</v>
      </c>
      <c r="G210" s="3" t="s">
        <v>97</v>
      </c>
      <c r="H210" s="3" t="s">
        <v>20</v>
      </c>
      <c r="I210" s="3" t="s">
        <v>23</v>
      </c>
      <c r="J210" s="3" t="s">
        <v>21</v>
      </c>
      <c r="K210" s="13" t="s">
        <v>63</v>
      </c>
      <c r="L210" s="23"/>
      <c r="M210" s="6" t="s">
        <v>22</v>
      </c>
      <c r="N210" s="7">
        <v>1.63</v>
      </c>
      <c r="O210" s="7">
        <v>2</v>
      </c>
      <c r="P210" s="8" t="s">
        <v>26</v>
      </c>
      <c r="Q210" s="7">
        <f t="shared" si="22"/>
        <v>471.5</v>
      </c>
      <c r="R210" s="25">
        <f t="shared" si="18"/>
        <v>1.2599999999999998</v>
      </c>
      <c r="S210" s="27">
        <f t="shared" si="23"/>
        <v>34.815000000000012</v>
      </c>
      <c r="T210" s="28">
        <f t="shared" si="19"/>
        <v>506.315</v>
      </c>
      <c r="U210" s="29">
        <f t="shared" si="20"/>
        <v>0.54807692307692313</v>
      </c>
      <c r="V210" s="12">
        <f t="shared" si="21"/>
        <v>7.3838812301166484E-2</v>
      </c>
      <c r="W210">
        <f>COUNTIF($M$2:M210,1)</f>
        <v>114</v>
      </c>
      <c r="X210">
        <v>208</v>
      </c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</row>
    <row r="211" spans="1:246" ht="18.75" customHeight="1" x14ac:dyDescent="0.2">
      <c r="A211" s="3">
        <v>209</v>
      </c>
      <c r="B211" s="4">
        <v>45132</v>
      </c>
      <c r="C211" s="3" t="s">
        <v>362</v>
      </c>
      <c r="D211" s="3" t="s">
        <v>28</v>
      </c>
      <c r="E211" s="3">
        <v>1</v>
      </c>
      <c r="F211" s="3" t="s">
        <v>270</v>
      </c>
      <c r="G211" s="3" t="s">
        <v>97</v>
      </c>
      <c r="H211" s="3" t="s">
        <v>20</v>
      </c>
      <c r="I211" s="3" t="s">
        <v>23</v>
      </c>
      <c r="J211" s="3" t="s">
        <v>21</v>
      </c>
      <c r="K211" s="5" t="s">
        <v>63</v>
      </c>
      <c r="L211" s="23" t="s">
        <v>34</v>
      </c>
      <c r="M211" s="6" t="s">
        <v>25</v>
      </c>
      <c r="N211" s="7">
        <v>2</v>
      </c>
      <c r="O211" s="7">
        <v>2</v>
      </c>
      <c r="P211" s="8" t="s">
        <v>26</v>
      </c>
      <c r="Q211" s="7">
        <f t="shared" si="22"/>
        <v>473.5</v>
      </c>
      <c r="R211" s="26">
        <f t="shared" si="18"/>
        <v>-2</v>
      </c>
      <c r="S211" s="27">
        <f t="shared" si="23"/>
        <v>32.815000000000012</v>
      </c>
      <c r="T211" s="28">
        <f t="shared" si="19"/>
        <v>506.315</v>
      </c>
      <c r="U211" s="29">
        <f t="shared" si="20"/>
        <v>0.54545454545454541</v>
      </c>
      <c r="V211" s="12">
        <f t="shared" si="21"/>
        <v>6.9303062302006335E-2</v>
      </c>
      <c r="W211">
        <f>COUNTIF($M$2:M211,1)</f>
        <v>114</v>
      </c>
      <c r="X211">
        <v>209</v>
      </c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</row>
    <row r="212" spans="1:246" ht="18.75" customHeight="1" x14ac:dyDescent="0.2">
      <c r="A212" s="3">
        <v>210</v>
      </c>
      <c r="B212" s="4">
        <v>45132</v>
      </c>
      <c r="C212" s="3" t="s">
        <v>363</v>
      </c>
      <c r="D212" s="3" t="s">
        <v>275</v>
      </c>
      <c r="E212" s="3">
        <v>1</v>
      </c>
      <c r="F212" s="3" t="s">
        <v>51</v>
      </c>
      <c r="G212" s="3" t="s">
        <v>98</v>
      </c>
      <c r="H212" s="3" t="s">
        <v>20</v>
      </c>
      <c r="I212" s="3" t="s">
        <v>23</v>
      </c>
      <c r="J212" s="3" t="s">
        <v>24</v>
      </c>
      <c r="K212" s="5" t="s">
        <v>52</v>
      </c>
      <c r="L212" s="23" t="s">
        <v>34</v>
      </c>
      <c r="M212" s="6" t="s">
        <v>25</v>
      </c>
      <c r="N212" s="7">
        <v>1.99</v>
      </c>
      <c r="O212" s="7">
        <v>2</v>
      </c>
      <c r="P212" s="8" t="s">
        <v>26</v>
      </c>
      <c r="Q212" s="7">
        <f t="shared" si="22"/>
        <v>475.5</v>
      </c>
      <c r="R212" s="26">
        <f t="shared" si="18"/>
        <v>-2</v>
      </c>
      <c r="S212" s="27">
        <f t="shared" si="23"/>
        <v>30.815000000000012</v>
      </c>
      <c r="T212" s="28">
        <f t="shared" si="19"/>
        <v>506.315</v>
      </c>
      <c r="U212" s="29">
        <f t="shared" si="20"/>
        <v>0.54285714285714282</v>
      </c>
      <c r="V212" s="12">
        <f t="shared" si="21"/>
        <v>6.4805467928496313E-2</v>
      </c>
      <c r="W212">
        <f>COUNTIF($M$2:M212,1)</f>
        <v>114</v>
      </c>
      <c r="X212">
        <v>210</v>
      </c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</row>
    <row r="213" spans="1:246" ht="18.75" customHeight="1" x14ac:dyDescent="0.2">
      <c r="A213" s="3">
        <v>211</v>
      </c>
      <c r="B213" s="4">
        <v>45133</v>
      </c>
      <c r="C213" s="3" t="s">
        <v>364</v>
      </c>
      <c r="D213" s="3" t="s">
        <v>28</v>
      </c>
      <c r="E213" s="3">
        <v>1</v>
      </c>
      <c r="F213" s="3" t="s">
        <v>181</v>
      </c>
      <c r="G213" s="3"/>
      <c r="H213" s="3" t="s">
        <v>20</v>
      </c>
      <c r="I213" s="3" t="s">
        <v>23</v>
      </c>
      <c r="J213" s="3" t="s">
        <v>24</v>
      </c>
      <c r="K213" s="5" t="s">
        <v>309</v>
      </c>
      <c r="L213" s="23" t="s">
        <v>365</v>
      </c>
      <c r="M213" s="6" t="s">
        <v>25</v>
      </c>
      <c r="N213" s="7">
        <v>1.86</v>
      </c>
      <c r="O213" s="7">
        <v>1.5</v>
      </c>
      <c r="P213" s="8" t="s">
        <v>26</v>
      </c>
      <c r="Q213" s="7">
        <f t="shared" si="22"/>
        <v>477</v>
      </c>
      <c r="R213" s="26">
        <f t="shared" si="18"/>
        <v>-1.5</v>
      </c>
      <c r="S213" s="27">
        <f t="shared" si="23"/>
        <v>29.315000000000012</v>
      </c>
      <c r="T213" s="28">
        <f t="shared" si="19"/>
        <v>506.315</v>
      </c>
      <c r="U213" s="29">
        <f t="shared" si="20"/>
        <v>0.54028436018957349</v>
      </c>
      <c r="V213" s="12">
        <f t="shared" si="21"/>
        <v>6.1457023060796638E-2</v>
      </c>
      <c r="W213">
        <f>COUNTIF($M$2:M213,1)</f>
        <v>114</v>
      </c>
      <c r="X213">
        <v>211</v>
      </c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</row>
    <row r="214" spans="1:246" ht="18.75" customHeight="1" x14ac:dyDescent="0.2">
      <c r="A214" s="3">
        <v>212</v>
      </c>
      <c r="B214" s="4">
        <v>45133</v>
      </c>
      <c r="C214" s="3" t="s">
        <v>366</v>
      </c>
      <c r="D214" s="3" t="s">
        <v>28</v>
      </c>
      <c r="E214" s="3">
        <v>1</v>
      </c>
      <c r="F214" s="3" t="s">
        <v>50</v>
      </c>
      <c r="G214" s="3"/>
      <c r="H214" s="3" t="s">
        <v>20</v>
      </c>
      <c r="I214" s="3" t="s">
        <v>23</v>
      </c>
      <c r="J214" s="3" t="s">
        <v>21</v>
      </c>
      <c r="K214" s="5" t="s">
        <v>27</v>
      </c>
      <c r="L214" s="23" t="s">
        <v>367</v>
      </c>
      <c r="M214" s="6" t="s">
        <v>368</v>
      </c>
      <c r="N214" s="7">
        <v>2.17</v>
      </c>
      <c r="O214" s="7">
        <v>2</v>
      </c>
      <c r="P214" s="8" t="s">
        <v>26</v>
      </c>
      <c r="Q214" s="7">
        <f t="shared" si="22"/>
        <v>479</v>
      </c>
      <c r="R214" s="26">
        <f t="shared" si="18"/>
        <v>-2</v>
      </c>
      <c r="S214" s="27">
        <f t="shared" si="23"/>
        <v>27.315000000000012</v>
      </c>
      <c r="T214" s="28">
        <f t="shared" si="19"/>
        <v>506.315</v>
      </c>
      <c r="U214" s="29">
        <f t="shared" si="20"/>
        <v>0.53773584905660377</v>
      </c>
      <c r="V214" s="12">
        <f t="shared" si="21"/>
        <v>5.70250521920668E-2</v>
      </c>
      <c r="W214">
        <f>COUNTIF($M$2:M214,1)</f>
        <v>114</v>
      </c>
      <c r="X214">
        <v>212</v>
      </c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</row>
    <row r="215" spans="1:246" ht="18.75" customHeight="1" x14ac:dyDescent="0.2">
      <c r="A215" s="3">
        <v>213</v>
      </c>
      <c r="B215" s="4">
        <v>45133</v>
      </c>
      <c r="C215" s="3" t="s">
        <v>369</v>
      </c>
      <c r="D215" s="3" t="s">
        <v>28</v>
      </c>
      <c r="E215" s="3">
        <v>1</v>
      </c>
      <c r="F215" s="3" t="s">
        <v>128</v>
      </c>
      <c r="G215" s="3" t="s">
        <v>261</v>
      </c>
      <c r="H215" s="3" t="s">
        <v>20</v>
      </c>
      <c r="I215" s="3" t="s">
        <v>23</v>
      </c>
      <c r="J215" s="3" t="s">
        <v>21</v>
      </c>
      <c r="K215" s="5" t="s">
        <v>56</v>
      </c>
      <c r="L215" s="23" t="s">
        <v>34</v>
      </c>
      <c r="M215" s="6" t="s">
        <v>25</v>
      </c>
      <c r="N215" s="7">
        <v>2.08</v>
      </c>
      <c r="O215" s="7">
        <v>3</v>
      </c>
      <c r="P215" s="8" t="s">
        <v>26</v>
      </c>
      <c r="Q215" s="7">
        <f t="shared" si="22"/>
        <v>482</v>
      </c>
      <c r="R215" s="26">
        <f t="shared" si="18"/>
        <v>-3</v>
      </c>
      <c r="S215" s="27">
        <f t="shared" si="23"/>
        <v>24.315000000000012</v>
      </c>
      <c r="T215" s="28">
        <f t="shared" si="19"/>
        <v>506.315</v>
      </c>
      <c r="U215" s="29">
        <f t="shared" si="20"/>
        <v>0.53521126760563376</v>
      </c>
      <c r="V215" s="12">
        <f t="shared" si="21"/>
        <v>5.04460580912863E-2</v>
      </c>
      <c r="W215">
        <f>COUNTIF($M$2:M215,1)</f>
        <v>114</v>
      </c>
      <c r="X215">
        <v>213</v>
      </c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</row>
    <row r="216" spans="1:246" ht="18.75" customHeight="1" x14ac:dyDescent="0.2">
      <c r="A216" s="3">
        <v>214</v>
      </c>
      <c r="B216" s="4">
        <v>45133</v>
      </c>
      <c r="C216" s="3" t="s">
        <v>370</v>
      </c>
      <c r="D216" s="3" t="s">
        <v>28</v>
      </c>
      <c r="E216" s="3">
        <v>1</v>
      </c>
      <c r="F216" s="3" t="s">
        <v>341</v>
      </c>
      <c r="G216" s="3" t="s">
        <v>261</v>
      </c>
      <c r="H216" s="3" t="s">
        <v>20</v>
      </c>
      <c r="I216" s="3" t="s">
        <v>23</v>
      </c>
      <c r="J216" s="3" t="s">
        <v>21</v>
      </c>
      <c r="K216" s="13" t="s">
        <v>73</v>
      </c>
      <c r="L216" s="23"/>
      <c r="M216" s="6" t="s">
        <v>22</v>
      </c>
      <c r="N216" s="7">
        <v>1.97</v>
      </c>
      <c r="O216" s="7">
        <v>3</v>
      </c>
      <c r="P216" s="8" t="s">
        <v>26</v>
      </c>
      <c r="Q216" s="7">
        <f t="shared" si="22"/>
        <v>485</v>
      </c>
      <c r="R216" s="25">
        <f t="shared" si="18"/>
        <v>2.91</v>
      </c>
      <c r="S216" s="27">
        <f t="shared" si="23"/>
        <v>27.225000000000012</v>
      </c>
      <c r="T216" s="28">
        <f t="shared" si="19"/>
        <v>512.22500000000002</v>
      </c>
      <c r="U216" s="29">
        <f t="shared" si="20"/>
        <v>0.53738317757009346</v>
      </c>
      <c r="V216" s="12">
        <f t="shared" si="21"/>
        <v>5.6134020618556747E-2</v>
      </c>
      <c r="W216">
        <f>COUNTIF($M$2:M216,1)</f>
        <v>115</v>
      </c>
      <c r="X216">
        <v>214</v>
      </c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</row>
    <row r="217" spans="1:246" ht="18.75" customHeight="1" x14ac:dyDescent="0.2">
      <c r="A217" s="3">
        <v>215</v>
      </c>
      <c r="B217" s="4">
        <v>45133</v>
      </c>
      <c r="C217" s="3" t="s">
        <v>370</v>
      </c>
      <c r="D217" s="3" t="s">
        <v>28</v>
      </c>
      <c r="E217" s="3">
        <v>1</v>
      </c>
      <c r="F217" s="3" t="s">
        <v>182</v>
      </c>
      <c r="G217" s="3" t="s">
        <v>261</v>
      </c>
      <c r="H217" s="3" t="s">
        <v>20</v>
      </c>
      <c r="I217" s="3" t="s">
        <v>23</v>
      </c>
      <c r="J217" s="3" t="s">
        <v>21</v>
      </c>
      <c r="K217" s="5" t="s">
        <v>73</v>
      </c>
      <c r="L217" s="23"/>
      <c r="M217" s="6" t="s">
        <v>25</v>
      </c>
      <c r="N217" s="7">
        <v>1.93</v>
      </c>
      <c r="O217" s="7">
        <v>1.5</v>
      </c>
      <c r="P217" s="8" t="s">
        <v>26</v>
      </c>
      <c r="Q217" s="7">
        <f t="shared" si="22"/>
        <v>486.5</v>
      </c>
      <c r="R217" s="26">
        <f t="shared" si="18"/>
        <v>-1.5</v>
      </c>
      <c r="S217" s="27">
        <f t="shared" si="23"/>
        <v>25.725000000000012</v>
      </c>
      <c r="T217" s="28">
        <f t="shared" si="19"/>
        <v>512.22500000000002</v>
      </c>
      <c r="U217" s="29">
        <f t="shared" si="20"/>
        <v>0.53488372093023251</v>
      </c>
      <c r="V217" s="12">
        <f t="shared" si="21"/>
        <v>5.2877697841726669E-2</v>
      </c>
      <c r="W217">
        <f>COUNTIF($M$2:M217,1)</f>
        <v>115</v>
      </c>
      <c r="X217">
        <v>215</v>
      </c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</row>
    <row r="218" spans="1:246" ht="18.75" customHeight="1" x14ac:dyDescent="0.2">
      <c r="A218" s="3">
        <v>216</v>
      </c>
      <c r="B218" s="4">
        <v>45133</v>
      </c>
      <c r="C218" s="3" t="s">
        <v>370</v>
      </c>
      <c r="D218" s="3" t="s">
        <v>28</v>
      </c>
      <c r="E218" s="3">
        <v>1</v>
      </c>
      <c r="F218" s="3" t="s">
        <v>184</v>
      </c>
      <c r="G218" s="3" t="s">
        <v>261</v>
      </c>
      <c r="H218" s="3" t="s">
        <v>20</v>
      </c>
      <c r="I218" s="3" t="s">
        <v>23</v>
      </c>
      <c r="J218" s="3" t="s">
        <v>21</v>
      </c>
      <c r="K218" s="5" t="s">
        <v>73</v>
      </c>
      <c r="L218" s="23"/>
      <c r="M218" s="6" t="s">
        <v>25</v>
      </c>
      <c r="N218" s="7">
        <v>1.97</v>
      </c>
      <c r="O218" s="7">
        <v>3</v>
      </c>
      <c r="P218" s="8" t="s">
        <v>26</v>
      </c>
      <c r="Q218" s="7">
        <f t="shared" si="22"/>
        <v>489.5</v>
      </c>
      <c r="R218" s="26">
        <f t="shared" si="18"/>
        <v>-3</v>
      </c>
      <c r="S218" s="27">
        <f t="shared" si="23"/>
        <v>22.725000000000012</v>
      </c>
      <c r="T218" s="28">
        <f t="shared" si="19"/>
        <v>512.22500000000002</v>
      </c>
      <c r="U218" s="29">
        <f t="shared" si="20"/>
        <v>0.53240740740740744</v>
      </c>
      <c r="V218" s="12">
        <f t="shared" si="21"/>
        <v>4.6424923391215574E-2</v>
      </c>
      <c r="W218">
        <f>COUNTIF($M$2:M218,1)</f>
        <v>115</v>
      </c>
      <c r="X218">
        <v>216</v>
      </c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</row>
    <row r="219" spans="1:246" ht="18.75" customHeight="1" x14ac:dyDescent="0.2">
      <c r="A219" s="3">
        <v>217</v>
      </c>
      <c r="B219" s="4">
        <v>45133</v>
      </c>
      <c r="C219" s="3" t="s">
        <v>371</v>
      </c>
      <c r="D219" s="3" t="s">
        <v>28</v>
      </c>
      <c r="E219" s="3">
        <v>1</v>
      </c>
      <c r="F219" s="3" t="s">
        <v>68</v>
      </c>
      <c r="G219" s="3" t="s">
        <v>261</v>
      </c>
      <c r="H219" s="3" t="s">
        <v>20</v>
      </c>
      <c r="I219" s="3" t="s">
        <v>23</v>
      </c>
      <c r="J219" s="3" t="s">
        <v>24</v>
      </c>
      <c r="K219" s="5" t="s">
        <v>59</v>
      </c>
      <c r="L219" s="23" t="s">
        <v>372</v>
      </c>
      <c r="M219" s="6" t="s">
        <v>25</v>
      </c>
      <c r="N219" s="7">
        <v>1.86</v>
      </c>
      <c r="O219" s="7">
        <v>1.5</v>
      </c>
      <c r="P219" s="8" t="s">
        <v>26</v>
      </c>
      <c r="Q219" s="7">
        <f t="shared" si="22"/>
        <v>491</v>
      </c>
      <c r="R219" s="26">
        <f t="shared" si="18"/>
        <v>-1.5</v>
      </c>
      <c r="S219" s="27">
        <f t="shared" si="23"/>
        <v>21.225000000000012</v>
      </c>
      <c r="T219" s="28">
        <f t="shared" si="19"/>
        <v>512.22500000000002</v>
      </c>
      <c r="U219" s="29">
        <f t="shared" si="20"/>
        <v>0.52995391705069128</v>
      </c>
      <c r="V219" s="12">
        <f t="shared" si="21"/>
        <v>4.3228105906313694E-2</v>
      </c>
      <c r="W219">
        <f>COUNTIF($M$2:M219,1)</f>
        <v>115</v>
      </c>
      <c r="X219">
        <v>217</v>
      </c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</row>
    <row r="220" spans="1:246" ht="18.75" customHeight="1" x14ac:dyDescent="0.2">
      <c r="A220" s="3">
        <v>218</v>
      </c>
      <c r="B220" s="4">
        <v>45133</v>
      </c>
      <c r="C220" s="3" t="s">
        <v>373</v>
      </c>
      <c r="D220" s="3" t="s">
        <v>28</v>
      </c>
      <c r="E220" s="3">
        <v>1</v>
      </c>
      <c r="F220" s="3" t="s">
        <v>374</v>
      </c>
      <c r="G220" s="3" t="s">
        <v>261</v>
      </c>
      <c r="H220" s="3" t="s">
        <v>20</v>
      </c>
      <c r="I220" s="3" t="s">
        <v>23</v>
      </c>
      <c r="J220" s="3" t="s">
        <v>21</v>
      </c>
      <c r="K220" s="5" t="s">
        <v>53</v>
      </c>
      <c r="L220" s="23" t="s">
        <v>34</v>
      </c>
      <c r="M220" s="6" t="s">
        <v>25</v>
      </c>
      <c r="N220" s="7">
        <v>1.95</v>
      </c>
      <c r="O220" s="7">
        <v>1</v>
      </c>
      <c r="P220" s="8" t="s">
        <v>26</v>
      </c>
      <c r="Q220" s="7">
        <f t="shared" si="22"/>
        <v>492</v>
      </c>
      <c r="R220" s="26">
        <f t="shared" si="18"/>
        <v>-1</v>
      </c>
      <c r="S220" s="27">
        <f t="shared" si="23"/>
        <v>20.225000000000012</v>
      </c>
      <c r="T220" s="28">
        <f t="shared" si="19"/>
        <v>512.22500000000002</v>
      </c>
      <c r="U220" s="29">
        <f t="shared" si="20"/>
        <v>0.52752293577981646</v>
      </c>
      <c r="V220" s="12">
        <f t="shared" si="21"/>
        <v>4.110772357723582E-2</v>
      </c>
      <c r="W220">
        <f>COUNTIF($M$2:M220,1)</f>
        <v>115</v>
      </c>
      <c r="X220">
        <v>218</v>
      </c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</row>
    <row r="221" spans="1:246" ht="18.75" customHeight="1" x14ac:dyDescent="0.2">
      <c r="A221" s="3">
        <v>219</v>
      </c>
      <c r="B221" s="4">
        <v>45133</v>
      </c>
      <c r="C221" s="3" t="s">
        <v>375</v>
      </c>
      <c r="D221" s="3" t="s">
        <v>28</v>
      </c>
      <c r="E221" s="3">
        <v>1</v>
      </c>
      <c r="F221" s="3" t="s">
        <v>33</v>
      </c>
      <c r="G221" s="3" t="s">
        <v>99</v>
      </c>
      <c r="H221" s="3" t="s">
        <v>20</v>
      </c>
      <c r="I221" s="3" t="s">
        <v>23</v>
      </c>
      <c r="J221" s="3" t="s">
        <v>24</v>
      </c>
      <c r="K221" s="13" t="s">
        <v>63</v>
      </c>
      <c r="L221" s="23"/>
      <c r="M221" s="6" t="s">
        <v>22</v>
      </c>
      <c r="N221" s="7">
        <v>2</v>
      </c>
      <c r="O221" s="7">
        <v>4</v>
      </c>
      <c r="P221" s="8" t="s">
        <v>26</v>
      </c>
      <c r="Q221" s="7">
        <f t="shared" si="22"/>
        <v>496</v>
      </c>
      <c r="R221" s="25">
        <f t="shared" si="18"/>
        <v>4</v>
      </c>
      <c r="S221" s="27">
        <f t="shared" si="23"/>
        <v>24.225000000000012</v>
      </c>
      <c r="T221" s="28">
        <f t="shared" si="19"/>
        <v>520.22500000000002</v>
      </c>
      <c r="U221" s="29">
        <f t="shared" si="20"/>
        <v>0.52968036529680362</v>
      </c>
      <c r="V221" s="12">
        <f t="shared" si="21"/>
        <v>4.8840725806451657E-2</v>
      </c>
      <c r="W221">
        <f>COUNTIF($M$2:M221,1)</f>
        <v>116</v>
      </c>
      <c r="X221">
        <v>219</v>
      </c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</row>
    <row r="222" spans="1:246" ht="18.75" customHeight="1" x14ac:dyDescent="0.2">
      <c r="A222" s="3">
        <v>220</v>
      </c>
      <c r="B222" s="4">
        <v>45133</v>
      </c>
      <c r="C222" s="3" t="s">
        <v>375</v>
      </c>
      <c r="D222" s="3" t="s">
        <v>28</v>
      </c>
      <c r="E222" s="3">
        <v>1</v>
      </c>
      <c r="F222" s="3" t="s">
        <v>49</v>
      </c>
      <c r="G222" s="3" t="s">
        <v>99</v>
      </c>
      <c r="H222" s="3" t="s">
        <v>20</v>
      </c>
      <c r="I222" s="3" t="s">
        <v>23</v>
      </c>
      <c r="J222" s="3" t="s">
        <v>21</v>
      </c>
      <c r="K222" s="13" t="s">
        <v>63</v>
      </c>
      <c r="L222" s="23"/>
      <c r="M222" s="6" t="s">
        <v>22</v>
      </c>
      <c r="N222" s="7">
        <v>1.97</v>
      </c>
      <c r="O222" s="7">
        <v>3</v>
      </c>
      <c r="P222" s="8" t="s">
        <v>26</v>
      </c>
      <c r="Q222" s="7">
        <f t="shared" si="22"/>
        <v>499</v>
      </c>
      <c r="R222" s="25">
        <f t="shared" si="18"/>
        <v>2.91</v>
      </c>
      <c r="S222" s="27">
        <f t="shared" si="23"/>
        <v>27.135000000000012</v>
      </c>
      <c r="T222" s="28">
        <f t="shared" si="19"/>
        <v>526.13499999999999</v>
      </c>
      <c r="U222" s="29">
        <f t="shared" si="20"/>
        <v>0.53181818181818186</v>
      </c>
      <c r="V222" s="12">
        <f t="shared" si="21"/>
        <v>5.4378757515030039E-2</v>
      </c>
      <c r="W222">
        <f>COUNTIF($M$2:M222,1)</f>
        <v>117</v>
      </c>
      <c r="X222">
        <v>220</v>
      </c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</row>
    <row r="223" spans="1:246" ht="18.75" customHeight="1" x14ac:dyDescent="0.2">
      <c r="A223" s="3">
        <v>221</v>
      </c>
      <c r="B223" s="4">
        <v>45134</v>
      </c>
      <c r="C223" s="3" t="s">
        <v>376</v>
      </c>
      <c r="D223" s="3" t="s">
        <v>28</v>
      </c>
      <c r="E223" s="3">
        <v>1</v>
      </c>
      <c r="F223" s="3" t="s">
        <v>84</v>
      </c>
      <c r="G223" s="3"/>
      <c r="H223" s="3" t="s">
        <v>20</v>
      </c>
      <c r="I223" s="3" t="s">
        <v>23</v>
      </c>
      <c r="J223" s="3" t="s">
        <v>21</v>
      </c>
      <c r="K223" s="5" t="s">
        <v>43</v>
      </c>
      <c r="L223" s="23" t="s">
        <v>377</v>
      </c>
      <c r="M223" s="6" t="s">
        <v>25</v>
      </c>
      <c r="N223" s="7">
        <v>2</v>
      </c>
      <c r="O223" s="7">
        <v>1.5</v>
      </c>
      <c r="P223" s="8" t="s">
        <v>26</v>
      </c>
      <c r="Q223" s="7">
        <f t="shared" si="22"/>
        <v>500.5</v>
      </c>
      <c r="R223" s="26">
        <f t="shared" si="18"/>
        <v>-1.5</v>
      </c>
      <c r="S223" s="27">
        <f t="shared" si="23"/>
        <v>25.635000000000012</v>
      </c>
      <c r="T223" s="28">
        <f t="shared" si="19"/>
        <v>526.13499999999999</v>
      </c>
      <c r="U223" s="29">
        <f t="shared" si="20"/>
        <v>0.52941176470588236</v>
      </c>
      <c r="V223" s="12">
        <f t="shared" si="21"/>
        <v>5.1218781218781199E-2</v>
      </c>
      <c r="W223">
        <f>COUNTIF($M$2:M223,1)</f>
        <v>117</v>
      </c>
      <c r="X223">
        <v>221</v>
      </c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</row>
    <row r="224" spans="1:246" ht="30" customHeight="1" x14ac:dyDescent="0.2">
      <c r="A224" s="3">
        <v>222</v>
      </c>
      <c r="B224" s="4">
        <v>45135</v>
      </c>
      <c r="C224" s="3" t="s">
        <v>378</v>
      </c>
      <c r="D224" s="3" t="s">
        <v>301</v>
      </c>
      <c r="E224" s="3">
        <v>2</v>
      </c>
      <c r="F224" s="3" t="s">
        <v>379</v>
      </c>
      <c r="G224" s="3" t="s">
        <v>97</v>
      </c>
      <c r="H224" s="3" t="s">
        <v>20</v>
      </c>
      <c r="I224" s="3" t="s">
        <v>23</v>
      </c>
      <c r="J224" s="3" t="s">
        <v>24</v>
      </c>
      <c r="K224" s="13" t="s">
        <v>380</v>
      </c>
      <c r="L224" s="23"/>
      <c r="M224" s="6" t="s">
        <v>22</v>
      </c>
      <c r="N224" s="7">
        <v>2.0099999999999998</v>
      </c>
      <c r="O224" s="7">
        <v>2</v>
      </c>
      <c r="P224" s="8" t="s">
        <v>26</v>
      </c>
      <c r="Q224" s="7">
        <f t="shared" si="22"/>
        <v>502.5</v>
      </c>
      <c r="R224" s="25">
        <f t="shared" si="18"/>
        <v>2.0199999999999996</v>
      </c>
      <c r="S224" s="27">
        <f t="shared" si="23"/>
        <v>27.655000000000012</v>
      </c>
      <c r="T224" s="28">
        <f t="shared" si="19"/>
        <v>530.15499999999997</v>
      </c>
      <c r="U224" s="29">
        <f t="shared" si="20"/>
        <v>0.53153153153153154</v>
      </c>
      <c r="V224" s="12">
        <f t="shared" si="21"/>
        <v>5.503482587064671E-2</v>
      </c>
      <c r="W224">
        <f>COUNTIF($M$2:M224,1)</f>
        <v>118</v>
      </c>
      <c r="X224">
        <v>222</v>
      </c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</row>
    <row r="225" spans="1:246" ht="18.75" customHeight="1" x14ac:dyDescent="0.2">
      <c r="A225" s="3">
        <v>223</v>
      </c>
      <c r="B225" s="4">
        <v>45135</v>
      </c>
      <c r="C225" s="3" t="s">
        <v>381</v>
      </c>
      <c r="D225" s="3" t="s">
        <v>28</v>
      </c>
      <c r="E225" s="3">
        <v>1</v>
      </c>
      <c r="F225" s="3">
        <v>2</v>
      </c>
      <c r="G225" s="3" t="s">
        <v>105</v>
      </c>
      <c r="H225" s="3" t="s">
        <v>20</v>
      </c>
      <c r="I225" s="3" t="s">
        <v>23</v>
      </c>
      <c r="J225" s="3" t="s">
        <v>21</v>
      </c>
      <c r="K225" s="5" t="s">
        <v>52</v>
      </c>
      <c r="L225" s="23"/>
      <c r="M225" s="6" t="s">
        <v>25</v>
      </c>
      <c r="N225" s="7">
        <v>2.12</v>
      </c>
      <c r="O225" s="7">
        <v>3</v>
      </c>
      <c r="P225" s="8" t="s">
        <v>26</v>
      </c>
      <c r="Q225" s="7">
        <f t="shared" si="22"/>
        <v>505.5</v>
      </c>
      <c r="R225" s="26">
        <f t="shared" si="18"/>
        <v>-3</v>
      </c>
      <c r="S225" s="27">
        <f t="shared" si="23"/>
        <v>24.655000000000012</v>
      </c>
      <c r="T225" s="28">
        <f t="shared" si="19"/>
        <v>530.15499999999997</v>
      </c>
      <c r="U225" s="29">
        <f t="shared" si="20"/>
        <v>0.52914798206278024</v>
      </c>
      <c r="V225" s="12">
        <f t="shared" si="21"/>
        <v>4.8773491592482635E-2</v>
      </c>
      <c r="W225">
        <f>COUNTIF($M$2:M225,1)</f>
        <v>118</v>
      </c>
      <c r="X225">
        <v>223</v>
      </c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</row>
    <row r="226" spans="1:246" ht="18.75" customHeight="1" x14ac:dyDescent="0.2">
      <c r="A226" s="3">
        <v>224</v>
      </c>
      <c r="B226" s="4">
        <v>45136</v>
      </c>
      <c r="C226" s="3" t="s">
        <v>382</v>
      </c>
      <c r="D226" s="3" t="s">
        <v>301</v>
      </c>
      <c r="E226" s="3">
        <v>1</v>
      </c>
      <c r="F226" s="3" t="s">
        <v>58</v>
      </c>
      <c r="G226" s="3" t="s">
        <v>97</v>
      </c>
      <c r="H226" s="3" t="s">
        <v>20</v>
      </c>
      <c r="I226" s="3" t="s">
        <v>23</v>
      </c>
      <c r="J226" s="3" t="s">
        <v>24</v>
      </c>
      <c r="K226" s="13" t="s">
        <v>309</v>
      </c>
      <c r="L226" s="23"/>
      <c r="M226" s="6" t="s">
        <v>22</v>
      </c>
      <c r="N226" s="7">
        <v>1.95</v>
      </c>
      <c r="O226" s="7">
        <v>3</v>
      </c>
      <c r="P226" s="8" t="s">
        <v>26</v>
      </c>
      <c r="Q226" s="7">
        <f t="shared" si="22"/>
        <v>508.5</v>
      </c>
      <c r="R226" s="25">
        <f t="shared" si="18"/>
        <v>2.8499999999999996</v>
      </c>
      <c r="S226" s="27">
        <f t="shared" si="23"/>
        <v>27.50500000000001</v>
      </c>
      <c r="T226" s="28">
        <f t="shared" si="19"/>
        <v>536.005</v>
      </c>
      <c r="U226" s="29">
        <f t="shared" si="20"/>
        <v>0.53125</v>
      </c>
      <c r="V226" s="12">
        <f t="shared" si="21"/>
        <v>5.4090462143559483E-2</v>
      </c>
      <c r="W226">
        <f>COUNTIF($M$2:M226,1)</f>
        <v>119</v>
      </c>
      <c r="X226">
        <v>224</v>
      </c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</row>
    <row r="227" spans="1:246" ht="30.75" customHeight="1" x14ac:dyDescent="0.2">
      <c r="A227" s="3">
        <v>225</v>
      </c>
      <c r="B227" s="4">
        <v>45136</v>
      </c>
      <c r="C227" s="3" t="s">
        <v>383</v>
      </c>
      <c r="D227" s="3" t="s">
        <v>301</v>
      </c>
      <c r="E227" s="3">
        <v>2</v>
      </c>
      <c r="F227" s="3" t="s">
        <v>384</v>
      </c>
      <c r="G227" s="3" t="s">
        <v>97</v>
      </c>
      <c r="H227" s="3" t="s">
        <v>20</v>
      </c>
      <c r="I227" s="3" t="s">
        <v>23</v>
      </c>
      <c r="J227" s="3" t="s">
        <v>24</v>
      </c>
      <c r="K227" s="13" t="s">
        <v>385</v>
      </c>
      <c r="L227" s="23"/>
      <c r="M227" s="6" t="s">
        <v>22</v>
      </c>
      <c r="N227" s="7">
        <v>2.14</v>
      </c>
      <c r="O227" s="7">
        <v>1.5</v>
      </c>
      <c r="P227" s="8" t="s">
        <v>26</v>
      </c>
      <c r="Q227" s="7">
        <f t="shared" si="22"/>
        <v>510</v>
      </c>
      <c r="R227" s="25">
        <f t="shared" si="18"/>
        <v>1.71</v>
      </c>
      <c r="S227" s="27">
        <f t="shared" si="23"/>
        <v>29.215000000000011</v>
      </c>
      <c r="T227" s="28">
        <f t="shared" si="19"/>
        <v>539.21500000000003</v>
      </c>
      <c r="U227" s="29">
        <f t="shared" si="20"/>
        <v>0.53333333333333333</v>
      </c>
      <c r="V227" s="12">
        <f t="shared" si="21"/>
        <v>5.7284313725490262E-2</v>
      </c>
      <c r="W227">
        <f>COUNTIF($M$2:M227,1)</f>
        <v>120</v>
      </c>
      <c r="X227">
        <v>225</v>
      </c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</row>
    <row r="228" spans="1:246" ht="18.75" customHeight="1" x14ac:dyDescent="0.2">
      <c r="A228" s="3">
        <v>226</v>
      </c>
      <c r="B228" s="4">
        <v>45136</v>
      </c>
      <c r="C228" s="3" t="s">
        <v>386</v>
      </c>
      <c r="D228" s="3" t="s">
        <v>301</v>
      </c>
      <c r="E228" s="3">
        <v>1</v>
      </c>
      <c r="F228" s="3">
        <v>2</v>
      </c>
      <c r="G228" s="3" t="s">
        <v>97</v>
      </c>
      <c r="H228" s="3" t="s">
        <v>20</v>
      </c>
      <c r="I228" s="3" t="s">
        <v>23</v>
      </c>
      <c r="J228" s="3" t="s">
        <v>24</v>
      </c>
      <c r="K228" s="5" t="s">
        <v>43</v>
      </c>
      <c r="L228" s="23"/>
      <c r="M228" s="6" t="s">
        <v>25</v>
      </c>
      <c r="N228" s="7">
        <v>2</v>
      </c>
      <c r="O228" s="7">
        <v>3</v>
      </c>
      <c r="P228" s="8" t="s">
        <v>26</v>
      </c>
      <c r="Q228" s="7">
        <f t="shared" si="22"/>
        <v>513</v>
      </c>
      <c r="R228" s="26">
        <f t="shared" si="18"/>
        <v>-3</v>
      </c>
      <c r="S228" s="27">
        <f t="shared" si="23"/>
        <v>26.215000000000011</v>
      </c>
      <c r="T228" s="28">
        <f t="shared" si="19"/>
        <v>539.21500000000003</v>
      </c>
      <c r="U228" s="29">
        <f t="shared" si="20"/>
        <v>0.53097345132743368</v>
      </c>
      <c r="V228" s="12">
        <f t="shared" si="21"/>
        <v>5.1101364522417217E-2</v>
      </c>
      <c r="W228">
        <f>COUNTIF($M$2:M228,1)</f>
        <v>120</v>
      </c>
      <c r="X228">
        <v>226</v>
      </c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</row>
    <row r="229" spans="1:246" ht="31.5" customHeight="1" x14ac:dyDescent="0.2">
      <c r="A229" s="3">
        <v>227</v>
      </c>
      <c r="B229" s="4">
        <v>45136</v>
      </c>
      <c r="C229" s="3" t="s">
        <v>387</v>
      </c>
      <c r="D229" s="3" t="s">
        <v>301</v>
      </c>
      <c r="E229" s="3">
        <v>2</v>
      </c>
      <c r="F229" s="3" t="s">
        <v>388</v>
      </c>
      <c r="G229" s="3" t="s">
        <v>97</v>
      </c>
      <c r="H229" s="3" t="s">
        <v>20</v>
      </c>
      <c r="I229" s="3" t="s">
        <v>23</v>
      </c>
      <c r="J229" s="3" t="s">
        <v>24</v>
      </c>
      <c r="K229" s="5" t="s">
        <v>389</v>
      </c>
      <c r="L229" s="23"/>
      <c r="M229" s="6" t="s">
        <v>25</v>
      </c>
      <c r="N229" s="7">
        <v>2.66</v>
      </c>
      <c r="O229" s="7">
        <v>1.5</v>
      </c>
      <c r="P229" s="8" t="s">
        <v>26</v>
      </c>
      <c r="Q229" s="7">
        <f t="shared" si="22"/>
        <v>514.5</v>
      </c>
      <c r="R229" s="26">
        <f t="shared" si="18"/>
        <v>-1.5</v>
      </c>
      <c r="S229" s="27">
        <f t="shared" si="23"/>
        <v>24.715000000000011</v>
      </c>
      <c r="T229" s="28">
        <f t="shared" si="19"/>
        <v>539.21500000000003</v>
      </c>
      <c r="U229" s="29">
        <f t="shared" si="20"/>
        <v>0.52863436123348018</v>
      </c>
      <c r="V229" s="12">
        <f t="shared" si="21"/>
        <v>4.803692905733728E-2</v>
      </c>
      <c r="W229">
        <f>COUNTIF($M$2:M229,1)</f>
        <v>120</v>
      </c>
      <c r="X229">
        <v>227</v>
      </c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</row>
    <row r="230" spans="1:246" ht="18.75" customHeight="1" x14ac:dyDescent="0.2">
      <c r="A230" s="3">
        <v>228</v>
      </c>
      <c r="B230" s="4">
        <v>45136</v>
      </c>
      <c r="C230" s="3" t="s">
        <v>390</v>
      </c>
      <c r="D230" s="3" t="s">
        <v>301</v>
      </c>
      <c r="E230" s="3">
        <v>1</v>
      </c>
      <c r="F230" s="3" t="s">
        <v>84</v>
      </c>
      <c r="G230" s="3" t="s">
        <v>97</v>
      </c>
      <c r="H230" s="3" t="s">
        <v>20</v>
      </c>
      <c r="I230" s="3" t="s">
        <v>23</v>
      </c>
      <c r="J230" s="3" t="s">
        <v>24</v>
      </c>
      <c r="K230" s="13" t="s">
        <v>66</v>
      </c>
      <c r="L230" s="23"/>
      <c r="M230" s="6" t="s">
        <v>22</v>
      </c>
      <c r="N230" s="7">
        <v>2.12</v>
      </c>
      <c r="O230" s="7">
        <v>3</v>
      </c>
      <c r="P230" s="8" t="s">
        <v>26</v>
      </c>
      <c r="Q230" s="7">
        <f t="shared" si="22"/>
        <v>517.5</v>
      </c>
      <c r="R230" s="25">
        <f t="shared" si="18"/>
        <v>3.3600000000000003</v>
      </c>
      <c r="S230" s="27">
        <f t="shared" si="23"/>
        <v>28.07500000000001</v>
      </c>
      <c r="T230" s="28">
        <f t="shared" si="19"/>
        <v>545.57500000000005</v>
      </c>
      <c r="U230" s="29">
        <f t="shared" si="20"/>
        <v>0.5307017543859649</v>
      </c>
      <c r="V230" s="12">
        <f t="shared" si="21"/>
        <v>5.425120772946869E-2</v>
      </c>
      <c r="W230">
        <f>COUNTIF($M$2:M230,1)</f>
        <v>121</v>
      </c>
      <c r="X230">
        <v>228</v>
      </c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</row>
    <row r="231" spans="1:246" ht="18.75" customHeight="1" x14ac:dyDescent="0.2">
      <c r="A231" s="3">
        <v>229</v>
      </c>
      <c r="B231" s="4">
        <v>45136</v>
      </c>
      <c r="C231" s="3" t="s">
        <v>391</v>
      </c>
      <c r="D231" s="3" t="s">
        <v>275</v>
      </c>
      <c r="E231" s="3">
        <v>1</v>
      </c>
      <c r="F231" s="3" t="s">
        <v>74</v>
      </c>
      <c r="G231" s="3" t="s">
        <v>98</v>
      </c>
      <c r="H231" s="3" t="s">
        <v>20</v>
      </c>
      <c r="I231" s="3" t="s">
        <v>23</v>
      </c>
      <c r="J231" s="3" t="s">
        <v>21</v>
      </c>
      <c r="K231" s="5" t="s">
        <v>56</v>
      </c>
      <c r="L231" s="23"/>
      <c r="M231" s="6" t="s">
        <v>25</v>
      </c>
      <c r="N231" s="7">
        <v>1.92</v>
      </c>
      <c r="O231" s="7">
        <v>0.75</v>
      </c>
      <c r="P231" s="8" t="s">
        <v>26</v>
      </c>
      <c r="Q231" s="7">
        <f t="shared" si="22"/>
        <v>518.25</v>
      </c>
      <c r="R231" s="26">
        <f t="shared" si="18"/>
        <v>-0.75</v>
      </c>
      <c r="S231" s="27">
        <f t="shared" si="23"/>
        <v>27.32500000000001</v>
      </c>
      <c r="T231" s="28">
        <f t="shared" si="19"/>
        <v>545.57500000000005</v>
      </c>
      <c r="U231" s="29">
        <f t="shared" si="20"/>
        <v>0.52838427947598254</v>
      </c>
      <c r="V231" s="12">
        <f t="shared" si="21"/>
        <v>5.272551857211779E-2</v>
      </c>
      <c r="W231">
        <f>COUNTIF($M$2:M231,1)</f>
        <v>121</v>
      </c>
      <c r="X231">
        <v>229</v>
      </c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</row>
    <row r="232" spans="1:246" ht="18.75" customHeight="1" x14ac:dyDescent="0.2">
      <c r="A232" s="3">
        <v>230</v>
      </c>
      <c r="B232" s="4">
        <v>45136</v>
      </c>
      <c r="C232" s="3" t="s">
        <v>392</v>
      </c>
      <c r="D232" s="3" t="s">
        <v>28</v>
      </c>
      <c r="E232" s="3">
        <v>1</v>
      </c>
      <c r="F232" s="3" t="s">
        <v>77</v>
      </c>
      <c r="G232" s="3"/>
      <c r="H232" s="3" t="s">
        <v>20</v>
      </c>
      <c r="I232" s="3" t="s">
        <v>23</v>
      </c>
      <c r="J232" s="3" t="s">
        <v>21</v>
      </c>
      <c r="K232" s="13" t="s">
        <v>66</v>
      </c>
      <c r="L232" s="23"/>
      <c r="M232" s="6" t="s">
        <v>22</v>
      </c>
      <c r="N232" s="7">
        <v>2</v>
      </c>
      <c r="O232" s="7">
        <v>2</v>
      </c>
      <c r="P232" s="8" t="s">
        <v>26</v>
      </c>
      <c r="Q232" s="7">
        <f t="shared" si="22"/>
        <v>520.25</v>
      </c>
      <c r="R232" s="25">
        <f t="shared" si="18"/>
        <v>2</v>
      </c>
      <c r="S232" s="27">
        <f t="shared" si="23"/>
        <v>29.32500000000001</v>
      </c>
      <c r="T232" s="28">
        <f t="shared" si="19"/>
        <v>549.57500000000005</v>
      </c>
      <c r="U232" s="29">
        <f t="shared" si="20"/>
        <v>0.5304347826086957</v>
      </c>
      <c r="V232" s="12">
        <f t="shared" si="21"/>
        <v>5.6367131186929445E-2</v>
      </c>
      <c r="W232">
        <f>COUNTIF($M$2:M232,1)</f>
        <v>122</v>
      </c>
      <c r="X232">
        <v>230</v>
      </c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</row>
    <row r="233" spans="1:246" ht="18.75" customHeight="1" x14ac:dyDescent="0.2">
      <c r="A233" s="3">
        <v>231</v>
      </c>
      <c r="B233" s="4">
        <v>45136</v>
      </c>
      <c r="C233" s="3" t="s">
        <v>393</v>
      </c>
      <c r="D233" s="3" t="s">
        <v>28</v>
      </c>
      <c r="E233" s="3">
        <v>1</v>
      </c>
      <c r="F233" s="3" t="s">
        <v>115</v>
      </c>
      <c r="G233" s="3" t="s">
        <v>99</v>
      </c>
      <c r="H233" s="3" t="s">
        <v>20</v>
      </c>
      <c r="I233" s="3" t="s">
        <v>23</v>
      </c>
      <c r="J233" s="3" t="s">
        <v>21</v>
      </c>
      <c r="K233" s="5" t="s">
        <v>52</v>
      </c>
      <c r="L233" s="23" t="s">
        <v>394</v>
      </c>
      <c r="M233" s="6" t="s">
        <v>25</v>
      </c>
      <c r="N233" s="7">
        <v>1.95</v>
      </c>
      <c r="O233" s="7">
        <v>1.5</v>
      </c>
      <c r="P233" s="8" t="s">
        <v>26</v>
      </c>
      <c r="Q233" s="7">
        <f t="shared" si="22"/>
        <v>521.75</v>
      </c>
      <c r="R233" s="26">
        <f t="shared" si="18"/>
        <v>-1.5</v>
      </c>
      <c r="S233" s="27">
        <f t="shared" si="23"/>
        <v>27.82500000000001</v>
      </c>
      <c r="T233" s="28">
        <f t="shared" si="19"/>
        <v>549.57500000000005</v>
      </c>
      <c r="U233" s="29">
        <f t="shared" si="20"/>
        <v>0.52813852813852813</v>
      </c>
      <c r="V233" s="12">
        <f t="shared" si="21"/>
        <v>5.3330138955438512E-2</v>
      </c>
      <c r="W233">
        <f>COUNTIF($M$2:M233,1)</f>
        <v>122</v>
      </c>
      <c r="X233">
        <v>231</v>
      </c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</row>
    <row r="234" spans="1:246" ht="18.75" customHeight="1" x14ac:dyDescent="0.2">
      <c r="A234" s="3">
        <v>232</v>
      </c>
      <c r="B234" s="4">
        <v>45136</v>
      </c>
      <c r="C234" s="3" t="s">
        <v>393</v>
      </c>
      <c r="D234" s="3" t="s">
        <v>28</v>
      </c>
      <c r="E234" s="3">
        <v>1</v>
      </c>
      <c r="F234" s="3" t="s">
        <v>308</v>
      </c>
      <c r="G234" s="3" t="s">
        <v>99</v>
      </c>
      <c r="H234" s="3" t="s">
        <v>20</v>
      </c>
      <c r="I234" s="3" t="s">
        <v>23</v>
      </c>
      <c r="J234" s="3" t="s">
        <v>21</v>
      </c>
      <c r="K234" s="30" t="s">
        <v>52</v>
      </c>
      <c r="L234" s="23" t="s">
        <v>395</v>
      </c>
      <c r="M234" s="6" t="s">
        <v>22</v>
      </c>
      <c r="N234" s="7">
        <v>1</v>
      </c>
      <c r="O234" s="7">
        <v>1.5</v>
      </c>
      <c r="P234" s="8" t="s">
        <v>26</v>
      </c>
      <c r="Q234" s="7">
        <f t="shared" si="22"/>
        <v>523.25</v>
      </c>
      <c r="R234" s="32">
        <f t="shared" si="18"/>
        <v>0</v>
      </c>
      <c r="S234" s="27">
        <f t="shared" si="23"/>
        <v>27.82500000000001</v>
      </c>
      <c r="T234" s="28">
        <f t="shared" si="19"/>
        <v>551.07500000000005</v>
      </c>
      <c r="U234" s="29">
        <f t="shared" si="20"/>
        <v>0.53017241379310343</v>
      </c>
      <c r="V234" s="12">
        <f t="shared" si="21"/>
        <v>5.3177257525083697E-2</v>
      </c>
      <c r="W234">
        <f>COUNTIF($M$2:M234,1)</f>
        <v>123</v>
      </c>
      <c r="X234">
        <v>232</v>
      </c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</row>
    <row r="235" spans="1:246" ht="18.75" customHeight="1" x14ac:dyDescent="0.2">
      <c r="A235" s="3">
        <v>233</v>
      </c>
      <c r="B235" s="4">
        <v>45136</v>
      </c>
      <c r="C235" s="3" t="s">
        <v>393</v>
      </c>
      <c r="D235" s="3" t="s">
        <v>28</v>
      </c>
      <c r="E235" s="3">
        <v>1</v>
      </c>
      <c r="F235" s="3" t="s">
        <v>39</v>
      </c>
      <c r="G235" s="3" t="s">
        <v>99</v>
      </c>
      <c r="H235" s="3" t="s">
        <v>20</v>
      </c>
      <c r="I235" s="3" t="s">
        <v>23</v>
      </c>
      <c r="J235" s="3" t="s">
        <v>21</v>
      </c>
      <c r="K235" s="5" t="s">
        <v>37</v>
      </c>
      <c r="L235" s="23"/>
      <c r="M235" s="6" t="s">
        <v>25</v>
      </c>
      <c r="N235" s="7">
        <v>2.2799999999999998</v>
      </c>
      <c r="O235" s="7">
        <v>1.5</v>
      </c>
      <c r="P235" s="8" t="s">
        <v>26</v>
      </c>
      <c r="Q235" s="7">
        <f t="shared" si="22"/>
        <v>524.75</v>
      </c>
      <c r="R235" s="26">
        <f t="shared" si="18"/>
        <v>-1.5</v>
      </c>
      <c r="S235" s="27">
        <f t="shared" si="23"/>
        <v>26.32500000000001</v>
      </c>
      <c r="T235" s="28">
        <f t="shared" si="19"/>
        <v>551.07500000000005</v>
      </c>
      <c r="U235" s="29">
        <f t="shared" si="20"/>
        <v>0.52789699570815452</v>
      </c>
      <c r="V235" s="12">
        <f t="shared" si="21"/>
        <v>5.0166746069557018E-2</v>
      </c>
      <c r="W235">
        <f>COUNTIF($M$2:M235,1)</f>
        <v>123</v>
      </c>
      <c r="X235">
        <v>233</v>
      </c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</row>
    <row r="236" spans="1:246" ht="18.75" customHeight="1" x14ac:dyDescent="0.2">
      <c r="A236" s="3">
        <v>234</v>
      </c>
      <c r="B236" s="4">
        <v>45137</v>
      </c>
      <c r="C236" s="3" t="s">
        <v>396</v>
      </c>
      <c r="D236" s="3" t="s">
        <v>301</v>
      </c>
      <c r="E236" s="3">
        <v>1</v>
      </c>
      <c r="F236" s="3" t="s">
        <v>74</v>
      </c>
      <c r="G236" s="3" t="s">
        <v>97</v>
      </c>
      <c r="H236" s="3" t="s">
        <v>20</v>
      </c>
      <c r="I236" s="3" t="s">
        <v>23</v>
      </c>
      <c r="J236" s="3" t="s">
        <v>24</v>
      </c>
      <c r="K236" s="13" t="s">
        <v>73</v>
      </c>
      <c r="L236" s="23"/>
      <c r="M236" s="6" t="s">
        <v>22</v>
      </c>
      <c r="N236" s="7">
        <v>1.98</v>
      </c>
      <c r="O236" s="7">
        <v>3</v>
      </c>
      <c r="P236" s="8" t="s">
        <v>26</v>
      </c>
      <c r="Q236" s="7">
        <f t="shared" si="22"/>
        <v>527.75</v>
      </c>
      <c r="R236" s="25">
        <f t="shared" si="18"/>
        <v>2.9399999999999995</v>
      </c>
      <c r="S236" s="27">
        <f t="shared" si="23"/>
        <v>29.265000000000008</v>
      </c>
      <c r="T236" s="28">
        <f t="shared" si="19"/>
        <v>557.01499999999999</v>
      </c>
      <c r="U236" s="29">
        <f t="shared" si="20"/>
        <v>0.52991452991452992</v>
      </c>
      <c r="V236" s="12">
        <f t="shared" si="21"/>
        <v>5.5452392231170038E-2</v>
      </c>
      <c r="W236">
        <f>COUNTIF($M$2:M236,1)</f>
        <v>124</v>
      </c>
      <c r="X236">
        <v>234</v>
      </c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</row>
    <row r="237" spans="1:246" ht="18.75" customHeight="1" x14ac:dyDescent="0.2">
      <c r="A237" s="3">
        <v>235</v>
      </c>
      <c r="B237" s="4">
        <v>45137</v>
      </c>
      <c r="C237" s="3" t="s">
        <v>397</v>
      </c>
      <c r="D237" s="3" t="s">
        <v>301</v>
      </c>
      <c r="E237" s="3">
        <v>1</v>
      </c>
      <c r="F237" s="3" t="s">
        <v>36</v>
      </c>
      <c r="G237" s="3" t="s">
        <v>97</v>
      </c>
      <c r="H237" s="3" t="s">
        <v>20</v>
      </c>
      <c r="I237" s="3" t="s">
        <v>23</v>
      </c>
      <c r="J237" s="3" t="s">
        <v>24</v>
      </c>
      <c r="K237" s="5" t="s">
        <v>56</v>
      </c>
      <c r="L237" s="23"/>
      <c r="M237" s="6" t="s">
        <v>25</v>
      </c>
      <c r="N237" s="7">
        <v>2.12</v>
      </c>
      <c r="O237" s="7">
        <v>4</v>
      </c>
      <c r="P237" s="8" t="s">
        <v>26</v>
      </c>
      <c r="Q237" s="7">
        <f t="shared" si="22"/>
        <v>531.75</v>
      </c>
      <c r="R237" s="26">
        <f t="shared" si="18"/>
        <v>-4</v>
      </c>
      <c r="S237" s="27">
        <f t="shared" si="23"/>
        <v>25.265000000000008</v>
      </c>
      <c r="T237" s="28">
        <f t="shared" si="19"/>
        <v>557.01499999999999</v>
      </c>
      <c r="U237" s="29">
        <f t="shared" si="20"/>
        <v>0.52765957446808509</v>
      </c>
      <c r="V237" s="12">
        <f t="shared" si="21"/>
        <v>4.7512929007992449E-2</v>
      </c>
      <c r="W237">
        <f>COUNTIF($M$2:M237,1)</f>
        <v>124</v>
      </c>
      <c r="X237">
        <v>235</v>
      </c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</row>
    <row r="238" spans="1:246" ht="30" customHeight="1" x14ac:dyDescent="0.2">
      <c r="A238" s="3">
        <v>236</v>
      </c>
      <c r="B238" s="4">
        <v>45137</v>
      </c>
      <c r="C238" s="3" t="s">
        <v>398</v>
      </c>
      <c r="D238" s="3" t="s">
        <v>301</v>
      </c>
      <c r="E238" s="3">
        <v>2</v>
      </c>
      <c r="F238" s="3" t="s">
        <v>399</v>
      </c>
      <c r="G238" s="3" t="s">
        <v>97</v>
      </c>
      <c r="H238" s="3" t="s">
        <v>20</v>
      </c>
      <c r="I238" s="3" t="s">
        <v>23</v>
      </c>
      <c r="J238" s="3" t="s">
        <v>24</v>
      </c>
      <c r="K238" s="5" t="s">
        <v>400</v>
      </c>
      <c r="L238" s="23" t="s">
        <v>401</v>
      </c>
      <c r="M238" s="6" t="s">
        <v>25</v>
      </c>
      <c r="N238" s="7">
        <v>2.5299999999999998</v>
      </c>
      <c r="O238" s="7">
        <v>1.5</v>
      </c>
      <c r="P238" s="8" t="s">
        <v>26</v>
      </c>
      <c r="Q238" s="7">
        <f t="shared" si="22"/>
        <v>533.25</v>
      </c>
      <c r="R238" s="26">
        <f t="shared" si="18"/>
        <v>-1.5</v>
      </c>
      <c r="S238" s="27">
        <f t="shared" si="23"/>
        <v>23.765000000000008</v>
      </c>
      <c r="T238" s="28">
        <f t="shared" si="19"/>
        <v>557.01499999999999</v>
      </c>
      <c r="U238" s="29">
        <f t="shared" si="20"/>
        <v>0.52542372881355937</v>
      </c>
      <c r="V238" s="12">
        <f t="shared" si="21"/>
        <v>4.4566338490389094E-2</v>
      </c>
      <c r="W238">
        <f>COUNTIF($M$2:M238,1)</f>
        <v>124</v>
      </c>
      <c r="X238">
        <v>236</v>
      </c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</row>
    <row r="239" spans="1:246" ht="18.75" customHeight="1" x14ac:dyDescent="0.2">
      <c r="A239" s="3">
        <v>237</v>
      </c>
      <c r="B239" s="4">
        <v>45137</v>
      </c>
      <c r="C239" s="3" t="s">
        <v>402</v>
      </c>
      <c r="D239" s="3" t="s">
        <v>301</v>
      </c>
      <c r="E239" s="3">
        <v>1</v>
      </c>
      <c r="F239" s="3" t="s">
        <v>360</v>
      </c>
      <c r="G239" s="3" t="s">
        <v>97</v>
      </c>
      <c r="H239" s="3" t="s">
        <v>20</v>
      </c>
      <c r="I239" s="3" t="s">
        <v>23</v>
      </c>
      <c r="J239" s="3" t="s">
        <v>24</v>
      </c>
      <c r="K239" s="5" t="s">
        <v>246</v>
      </c>
      <c r="L239" s="23" t="s">
        <v>401</v>
      </c>
      <c r="M239" s="6" t="s">
        <v>25</v>
      </c>
      <c r="N239" s="7">
        <v>2.12</v>
      </c>
      <c r="O239" s="7">
        <v>2</v>
      </c>
      <c r="P239" s="8" t="s">
        <v>26</v>
      </c>
      <c r="Q239" s="7">
        <f t="shared" si="22"/>
        <v>535.25</v>
      </c>
      <c r="R239" s="26">
        <f t="shared" si="18"/>
        <v>-2</v>
      </c>
      <c r="S239" s="27">
        <f t="shared" si="23"/>
        <v>21.765000000000008</v>
      </c>
      <c r="T239" s="28">
        <f t="shared" si="19"/>
        <v>557.01499999999999</v>
      </c>
      <c r="U239" s="29">
        <f t="shared" si="20"/>
        <v>0.52320675105485237</v>
      </c>
      <c r="V239" s="12">
        <f t="shared" si="21"/>
        <v>4.0663241475945792E-2</v>
      </c>
      <c r="W239">
        <f>COUNTIF($M$2:M239,1)</f>
        <v>124</v>
      </c>
      <c r="X239">
        <v>237</v>
      </c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</row>
    <row r="240" spans="1:246" ht="18.75" customHeight="1" x14ac:dyDescent="0.2">
      <c r="A240" s="3">
        <v>238</v>
      </c>
      <c r="B240" s="4">
        <v>45137</v>
      </c>
      <c r="C240" s="3" t="s">
        <v>403</v>
      </c>
      <c r="D240" s="3" t="s">
        <v>301</v>
      </c>
      <c r="E240" s="3">
        <v>1</v>
      </c>
      <c r="F240" s="3" t="s">
        <v>39</v>
      </c>
      <c r="G240" s="3" t="s">
        <v>97</v>
      </c>
      <c r="H240" s="3" t="s">
        <v>20</v>
      </c>
      <c r="I240" s="3" t="s">
        <v>23</v>
      </c>
      <c r="J240" s="3" t="s">
        <v>24</v>
      </c>
      <c r="K240" s="5" t="s">
        <v>404</v>
      </c>
      <c r="L240" s="23" t="s">
        <v>401</v>
      </c>
      <c r="M240" s="6" t="s">
        <v>25</v>
      </c>
      <c r="N240" s="7">
        <v>1.97</v>
      </c>
      <c r="O240" s="7">
        <v>2</v>
      </c>
      <c r="P240" s="8" t="s">
        <v>26</v>
      </c>
      <c r="Q240" s="7">
        <f t="shared" si="22"/>
        <v>537.25</v>
      </c>
      <c r="R240" s="26">
        <f t="shared" si="18"/>
        <v>-2</v>
      </c>
      <c r="S240" s="27">
        <f t="shared" si="23"/>
        <v>19.765000000000008</v>
      </c>
      <c r="T240" s="28">
        <f t="shared" si="19"/>
        <v>557.01499999999999</v>
      </c>
      <c r="U240" s="29">
        <f t="shared" si="20"/>
        <v>0.52100840336134457</v>
      </c>
      <c r="V240" s="12">
        <f t="shared" si="21"/>
        <v>3.678920428106093E-2</v>
      </c>
      <c r="W240">
        <f>COUNTIF($M$2:M240,1)</f>
        <v>124</v>
      </c>
      <c r="X240">
        <v>238</v>
      </c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</row>
    <row r="241" spans="1:246" ht="18.75" customHeight="1" x14ac:dyDescent="0.2">
      <c r="A241" s="3">
        <v>239</v>
      </c>
      <c r="B241" s="4">
        <v>45137</v>
      </c>
      <c r="C241" s="3" t="s">
        <v>405</v>
      </c>
      <c r="D241" s="3" t="s">
        <v>301</v>
      </c>
      <c r="E241" s="3">
        <v>1</v>
      </c>
      <c r="F241" s="3" t="s">
        <v>82</v>
      </c>
      <c r="G241" s="3" t="s">
        <v>97</v>
      </c>
      <c r="H241" s="3" t="s">
        <v>20</v>
      </c>
      <c r="I241" s="3" t="s">
        <v>108</v>
      </c>
      <c r="J241" s="3" t="s">
        <v>21</v>
      </c>
      <c r="K241" s="5" t="s">
        <v>55</v>
      </c>
      <c r="L241" s="23" t="s">
        <v>406</v>
      </c>
      <c r="M241" s="6" t="s">
        <v>25</v>
      </c>
      <c r="N241" s="7">
        <v>1.95</v>
      </c>
      <c r="O241" s="7">
        <v>3</v>
      </c>
      <c r="P241" s="8" t="s">
        <v>26</v>
      </c>
      <c r="Q241" s="7">
        <f t="shared" si="22"/>
        <v>540.25</v>
      </c>
      <c r="R241" s="26">
        <f t="shared" si="18"/>
        <v>-3</v>
      </c>
      <c r="S241" s="27">
        <f t="shared" si="23"/>
        <v>16.765000000000008</v>
      </c>
      <c r="T241" s="28">
        <f t="shared" si="19"/>
        <v>557.01499999999999</v>
      </c>
      <c r="U241" s="29">
        <f t="shared" si="20"/>
        <v>0.51882845188284521</v>
      </c>
      <c r="V241" s="12">
        <f t="shared" si="21"/>
        <v>3.1031929662193404E-2</v>
      </c>
      <c r="W241">
        <f>COUNTIF($M$2:M241,1)</f>
        <v>124</v>
      </c>
      <c r="X241">
        <v>239</v>
      </c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</row>
    <row r="242" spans="1:246" ht="18.75" customHeight="1" x14ac:dyDescent="0.2">
      <c r="A242" s="3">
        <v>240</v>
      </c>
      <c r="B242" s="4">
        <v>45137</v>
      </c>
      <c r="C242" s="3" t="s">
        <v>407</v>
      </c>
      <c r="D242" s="3" t="s">
        <v>28</v>
      </c>
      <c r="E242" s="3">
        <v>1</v>
      </c>
      <c r="F242" s="3" t="s">
        <v>50</v>
      </c>
      <c r="G242" s="3" t="s">
        <v>261</v>
      </c>
      <c r="H242" s="3" t="s">
        <v>20</v>
      </c>
      <c r="I242" s="3" t="s">
        <v>23</v>
      </c>
      <c r="J242" s="3" t="s">
        <v>21</v>
      </c>
      <c r="K242" s="5" t="s">
        <v>37</v>
      </c>
      <c r="L242" s="23"/>
      <c r="M242" s="6" t="s">
        <v>25</v>
      </c>
      <c r="N242" s="7">
        <v>1.92</v>
      </c>
      <c r="O242" s="7">
        <v>2</v>
      </c>
      <c r="P242" s="8" t="s">
        <v>26</v>
      </c>
      <c r="Q242" s="7">
        <f t="shared" si="22"/>
        <v>542.25</v>
      </c>
      <c r="R242" s="26">
        <f t="shared" si="18"/>
        <v>-2</v>
      </c>
      <c r="S242" s="27">
        <f t="shared" si="23"/>
        <v>14.765000000000008</v>
      </c>
      <c r="T242" s="28">
        <f t="shared" si="19"/>
        <v>557.01499999999999</v>
      </c>
      <c r="U242" s="29">
        <f t="shared" si="20"/>
        <v>0.51666666666666672</v>
      </c>
      <c r="V242" s="12">
        <f t="shared" si="21"/>
        <v>2.7229137851544464E-2</v>
      </c>
      <c r="W242">
        <f>COUNTIF($M$2:M242,1)</f>
        <v>124</v>
      </c>
      <c r="X242">
        <v>240</v>
      </c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</row>
  </sheetData>
  <sheetProtection selectLockedCells="1" selectUnlockedCells="1"/>
  <autoFilter ref="A1:IL242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 Seidel</cp:lastModifiedBy>
  <dcterms:created xsi:type="dcterms:W3CDTF">2017-05-08T10:53:33Z</dcterms:created>
  <dcterms:modified xsi:type="dcterms:W3CDTF">2023-08-04T12:09:15Z</dcterms:modified>
</cp:coreProperties>
</file>