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0A58F92A-258A-4860-9D23-715ED8A95756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März!$A$1:$IK$14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1" l="1"/>
  <c r="T14" i="1" s="1"/>
  <c r="Q14" i="1"/>
  <c r="V13" i="1"/>
  <c r="T13" i="1" s="1"/>
  <c r="Q13" i="1"/>
  <c r="V12" i="1"/>
  <c r="T12" i="1" s="1"/>
  <c r="Q12" i="1"/>
  <c r="V11" i="1"/>
  <c r="T11" i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R3" i="1"/>
  <c r="Q3" i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S4" i="1"/>
  <c r="U4" i="1" s="1"/>
  <c r="P5" i="1"/>
  <c r="S3" i="1"/>
  <c r="U3" i="1" s="1"/>
  <c r="P6" i="1" l="1"/>
  <c r="S5" i="1"/>
  <c r="U5" i="1" s="1"/>
  <c r="S6" i="1" l="1"/>
  <c r="U6" i="1" s="1"/>
  <c r="P7" i="1"/>
  <c r="P8" i="1" l="1"/>
  <c r="S7" i="1"/>
  <c r="U7" i="1" s="1"/>
  <c r="S8" i="1" l="1"/>
  <c r="U8" i="1" s="1"/>
  <c r="P9" i="1"/>
  <c r="S9" i="1" l="1"/>
  <c r="U9" i="1" s="1"/>
  <c r="P10" i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S14" i="1" l="1"/>
  <c r="U14" i="1" s="1"/>
</calcChain>
</file>

<file path=xl/sharedStrings.xml><?xml version="1.0" encoding="utf-8"?>
<sst xmlns="http://schemas.openxmlformats.org/spreadsheetml/2006/main" count="134" uniqueCount="63">
  <si>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</si>
  <si>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</si>
  <si>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</si>
  <si>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</si>
  <si>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</si>
  <si>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</si>
  <si>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</si>
  <si>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</si>
  <si>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</si>
  <si>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</si>
  <si>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</si>
  <si>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</si>
  <si>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</si>
  <si>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</si>
  <si>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</si>
  <si>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</si>
  <si>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</si>
  <si>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</si>
  <si>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</si>
  <si>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</si>
  <si>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</si>
  <si>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</si>
  <si>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Amateure</t>
  </si>
  <si>
    <t>asian</t>
  </si>
  <si>
    <t>Pregame</t>
  </si>
  <si>
    <t>0</t>
  </si>
  <si>
    <t>nein</t>
  </si>
  <si>
    <t>2-1</t>
  </si>
  <si>
    <t>2-0</t>
  </si>
  <si>
    <t>1-2</t>
  </si>
  <si>
    <t>1 asian -1,25</t>
  </si>
  <si>
    <t>3-1</t>
  </si>
  <si>
    <t>2 asian -1</t>
  </si>
  <si>
    <t>4-1</t>
  </si>
  <si>
    <t>0-0</t>
  </si>
  <si>
    <t>0-1</t>
  </si>
  <si>
    <t>2 asian -1,25</t>
  </si>
  <si>
    <t>1 asian -2,25</t>
  </si>
  <si>
    <t>Chancenwucher</t>
  </si>
  <si>
    <t>2 asian -1,75</t>
  </si>
  <si>
    <t>4-2</t>
  </si>
  <si>
    <t>BW Berlin - Rostock II</t>
  </si>
  <si>
    <t>Hannover II - Bremer SV</t>
  </si>
  <si>
    <t>Koblenz - Ulm
Gießen - Baunatal</t>
  </si>
  <si>
    <t>2
1</t>
  </si>
  <si>
    <t>0-1 
3-0</t>
  </si>
  <si>
    <t>Friedberg - Eintracht II</t>
  </si>
  <si>
    <t>Sprockhövel - Bövinghausen</t>
  </si>
  <si>
    <t>2 asian -0,75</t>
  </si>
  <si>
    <t>Deisenhofen - Hallbergmoos
Steinbach - Koblenz</t>
  </si>
  <si>
    <t>1 asian -1,25
1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</si>
  <si>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5-0</t>
    </r>
  </si>
  <si>
    <t>Schalding - Gundelfingen</t>
  </si>
  <si>
    <t>2-0 Führung + Überzahl</t>
  </si>
  <si>
    <t>Mechtersheim - Schott Mainz</t>
  </si>
  <si>
    <t>1-5</t>
  </si>
  <si>
    <t>Holzhausen - Pforzheim</t>
  </si>
  <si>
    <t>Elfer verschossen + Chancenwucher</t>
  </si>
  <si>
    <t>Eintracht II - Steinbach II</t>
  </si>
  <si>
    <t>Pesch - Hennef</t>
  </si>
  <si>
    <t>"Hennef läuft an aber Pesch trifft"</t>
  </si>
  <si>
    <t>Hallbergmoos - Garching</t>
  </si>
  <si>
    <t>0-2 Führung, 80. Ecke erste Schuss aufs Tor 1-2..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</si>
</sst>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2-4B7A-8BC4-3C9F4F706CD3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März!$R$3:$R$14</c:f>
              <c:numCache>
                <c:formatCode>General</c:formatCode>
                <c:ptCount val="12"/>
                <c:pt idx="0">
                  <c:v>-3</c:v>
                </c:pt>
                <c:pt idx="1">
                  <c:v>-1.7399999999999998</c:v>
                </c:pt>
                <c:pt idx="2">
                  <c:v>-5.9999999999999609E-2</c:v>
                </c:pt>
                <c:pt idx="3">
                  <c:v>-2.0599999999999996</c:v>
                </c:pt>
                <c:pt idx="4">
                  <c:v>-4.0599999999999996</c:v>
                </c:pt>
                <c:pt idx="5">
                  <c:v>-4.76</c:v>
                </c:pt>
                <c:pt idx="6">
                  <c:v>-5.51</c:v>
                </c:pt>
                <c:pt idx="7">
                  <c:v>-3.8599999999999994</c:v>
                </c:pt>
                <c:pt idx="8">
                  <c:v>-5.3599999999999994</c:v>
                </c:pt>
                <c:pt idx="9">
                  <c:v>-3.9199999999999995</c:v>
                </c:pt>
                <c:pt idx="10">
                  <c:v>-5.42</c:v>
                </c:pt>
                <c:pt idx="11">
                  <c:v>-5.42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90590</xdr:colOff>
      <xdr:row>14</xdr:row>
      <xdr:rowOff>56310</xdr:rowOff>
    </xdr:from>
    <xdr:to>
      <xdr:col>11</xdr:col>
      <xdr:colOff>486833</xdr:colOff>
      <xdr:row>25</xdr:row>
      <xdr:rowOff>179917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"/>
  <sheetViews>
    <sheetView tabSelected="1" zoomScale="90" zoomScaleNormal="90" workbookViewId="0">
      <selection activeCell="R17" sqref="R17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9.5" customHeight="1" x14ac:dyDescent="0.2">
      <c r="A3" s="3">
        <v>1</v>
      </c>
      <c r="B3" s="4">
        <v>45003</v>
      </c>
      <c r="C3" s="3" t="s">
        <v>41</v>
      </c>
      <c r="D3" s="3" t="s">
        <v>22</v>
      </c>
      <c r="E3" s="3">
        <v>1</v>
      </c>
      <c r="F3" s="3" t="s">
        <v>39</v>
      </c>
      <c r="G3" s="3" t="s">
        <v>20</v>
      </c>
      <c r="H3" s="3" t="s">
        <v>23</v>
      </c>
      <c r="I3" s="3" t="s">
        <v>24</v>
      </c>
      <c r="J3" s="5" t="s">
        <v>35</v>
      </c>
      <c r="K3" s="23"/>
      <c r="L3" s="6" t="s">
        <v>25</v>
      </c>
      <c r="M3" s="7">
        <v>1.99</v>
      </c>
      <c r="N3" s="7">
        <v>3</v>
      </c>
      <c r="O3" s="8" t="s">
        <v>26</v>
      </c>
      <c r="P3" s="7">
        <f>N3</f>
        <v>3</v>
      </c>
      <c r="Q3" s="32">
        <f t="shared" ref="Q3:Q14" si="0">IF(AND(L3="1",O3="ja"),(N3*M3*0.95)-N3,IF(AND(L3="1",O3="nein"),N3*M3-N3,-N3))</f>
        <v>-3</v>
      </c>
      <c r="R3" s="9">
        <f>Q3</f>
        <v>-3</v>
      </c>
      <c r="S3" s="10">
        <f t="shared" ref="S3:S14" si="1">P3+R3</f>
        <v>0</v>
      </c>
      <c r="T3" s="11">
        <f t="shared" ref="T3:T14" si="2">V3/W3</f>
        <v>0</v>
      </c>
      <c r="U3" s="12">
        <f t="shared" ref="U3:U14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45003</v>
      </c>
      <c r="C4" s="3" t="s">
        <v>42</v>
      </c>
      <c r="D4" s="3" t="s">
        <v>22</v>
      </c>
      <c r="E4" s="3">
        <v>1</v>
      </c>
      <c r="F4" s="3" t="s">
        <v>30</v>
      </c>
      <c r="G4" s="3" t="s">
        <v>20</v>
      </c>
      <c r="H4" s="3" t="s">
        <v>23</v>
      </c>
      <c r="I4" s="3" t="s">
        <v>24</v>
      </c>
      <c r="J4" s="13" t="s">
        <v>28</v>
      </c>
      <c r="K4" s="23"/>
      <c r="L4" s="6" t="s">
        <v>21</v>
      </c>
      <c r="M4" s="3">
        <v>1.84</v>
      </c>
      <c r="N4" s="7">
        <v>1.5</v>
      </c>
      <c r="O4" s="8" t="s">
        <v>26</v>
      </c>
      <c r="P4" s="7">
        <f t="shared" ref="P4:P14" si="4">P3+N4</f>
        <v>4.5</v>
      </c>
      <c r="Q4" s="33">
        <f t="shared" si="0"/>
        <v>1.2600000000000002</v>
      </c>
      <c r="R4" s="9">
        <f t="shared" ref="R4:R14" si="5">R3+Q4</f>
        <v>-1.7399999999999998</v>
      </c>
      <c r="S4" s="10">
        <f t="shared" si="1"/>
        <v>2.7600000000000002</v>
      </c>
      <c r="T4" s="11">
        <f t="shared" si="2"/>
        <v>0.5</v>
      </c>
      <c r="U4" s="12">
        <f t="shared" si="3"/>
        <v>-0.3866666666666666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7.75" customHeight="1" x14ac:dyDescent="0.2">
      <c r="A5" s="3">
        <v>3</v>
      </c>
      <c r="B5" s="4">
        <v>45003</v>
      </c>
      <c r="C5" s="3" t="s">
        <v>43</v>
      </c>
      <c r="D5" s="3" t="s">
        <v>22</v>
      </c>
      <c r="E5" s="3">
        <v>2</v>
      </c>
      <c r="F5" s="3" t="s">
        <v>44</v>
      </c>
      <c r="G5" s="3" t="s">
        <v>20</v>
      </c>
      <c r="H5" s="3" t="s">
        <v>23</v>
      </c>
      <c r="I5" s="3" t="s">
        <v>24</v>
      </c>
      <c r="J5" s="13" t="s">
        <v>45</v>
      </c>
      <c r="K5" s="23"/>
      <c r="L5" s="6" t="s">
        <v>21</v>
      </c>
      <c r="M5" s="7">
        <v>1.84</v>
      </c>
      <c r="N5" s="7">
        <v>2</v>
      </c>
      <c r="O5" s="8" t="s">
        <v>26</v>
      </c>
      <c r="P5" s="7">
        <f t="shared" si="4"/>
        <v>6.5</v>
      </c>
      <c r="Q5" s="28">
        <f t="shared" si="0"/>
        <v>1.6800000000000002</v>
      </c>
      <c r="R5" s="9">
        <f t="shared" si="5"/>
        <v>-5.9999999999999609E-2</v>
      </c>
      <c r="S5" s="10">
        <f t="shared" si="1"/>
        <v>6.44</v>
      </c>
      <c r="T5" s="11">
        <f t="shared" si="2"/>
        <v>0.66666666666666663</v>
      </c>
      <c r="U5" s="12">
        <f t="shared" si="3"/>
        <v>-9.2307692307691709E-3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45003</v>
      </c>
      <c r="C6" s="3" t="s">
        <v>46</v>
      </c>
      <c r="D6" s="3" t="s">
        <v>22</v>
      </c>
      <c r="E6" s="3">
        <v>1</v>
      </c>
      <c r="F6" s="3" t="s">
        <v>32</v>
      </c>
      <c r="G6" s="3" t="s">
        <v>20</v>
      </c>
      <c r="H6" s="3" t="s">
        <v>23</v>
      </c>
      <c r="I6" s="3" t="s">
        <v>24</v>
      </c>
      <c r="J6" s="5" t="s">
        <v>40</v>
      </c>
      <c r="K6" s="23"/>
      <c r="L6" s="6" t="s">
        <v>25</v>
      </c>
      <c r="M6" s="7">
        <v>2.0099999999999998</v>
      </c>
      <c r="N6" s="7">
        <v>2</v>
      </c>
      <c r="O6" s="8" t="s">
        <v>26</v>
      </c>
      <c r="P6" s="7">
        <f t="shared" si="4"/>
        <v>8.5</v>
      </c>
      <c r="Q6" s="32">
        <f t="shared" si="0"/>
        <v>-2</v>
      </c>
      <c r="R6" s="9">
        <f t="shared" si="5"/>
        <v>-2.0599999999999996</v>
      </c>
      <c r="S6" s="10">
        <f t="shared" si="1"/>
        <v>6.44</v>
      </c>
      <c r="T6" s="11">
        <f t="shared" si="2"/>
        <v>0.5</v>
      </c>
      <c r="U6" s="12">
        <f t="shared" si="3"/>
        <v>-0.24235294117647055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45009</v>
      </c>
      <c r="C7" s="3" t="s">
        <v>47</v>
      </c>
      <c r="D7" s="3" t="s">
        <v>22</v>
      </c>
      <c r="E7" s="3">
        <v>1</v>
      </c>
      <c r="F7" s="3" t="s">
        <v>48</v>
      </c>
      <c r="G7" s="3" t="s">
        <v>20</v>
      </c>
      <c r="H7" s="3" t="s">
        <v>23</v>
      </c>
      <c r="I7" s="3" t="s">
        <v>24</v>
      </c>
      <c r="J7" s="5" t="s">
        <v>34</v>
      </c>
      <c r="K7" s="23"/>
      <c r="L7" s="6" t="s">
        <v>25</v>
      </c>
      <c r="M7" s="7">
        <v>2.0299999999999998</v>
      </c>
      <c r="N7" s="7">
        <v>2</v>
      </c>
      <c r="O7" s="8" t="s">
        <v>26</v>
      </c>
      <c r="P7" s="7">
        <f t="shared" si="4"/>
        <v>10.5</v>
      </c>
      <c r="Q7" s="32">
        <f t="shared" si="0"/>
        <v>-2</v>
      </c>
      <c r="R7" s="9">
        <f t="shared" si="5"/>
        <v>-4.0599999999999996</v>
      </c>
      <c r="S7" s="10">
        <f t="shared" si="1"/>
        <v>6.44</v>
      </c>
      <c r="T7" s="11">
        <f t="shared" si="2"/>
        <v>0.4</v>
      </c>
      <c r="U7" s="12">
        <f t="shared" si="3"/>
        <v>-0.3866666666666666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45010</v>
      </c>
      <c r="C8" s="3" t="s">
        <v>49</v>
      </c>
      <c r="D8" s="3" t="s">
        <v>22</v>
      </c>
      <c r="E8" s="3">
        <v>2</v>
      </c>
      <c r="F8" s="3" t="s">
        <v>50</v>
      </c>
      <c r="G8" s="3" t="s">
        <v>20</v>
      </c>
      <c r="H8" s="3" t="s">
        <v>23</v>
      </c>
      <c r="I8" s="3" t="s">
        <v>24</v>
      </c>
      <c r="J8" s="13" t="s">
        <v>51</v>
      </c>
      <c r="K8" s="23" t="s">
        <v>38</v>
      </c>
      <c r="L8" s="6" t="s">
        <v>25</v>
      </c>
      <c r="M8" s="7">
        <v>2.16</v>
      </c>
      <c r="N8" s="7">
        <v>0.7</v>
      </c>
      <c r="O8" s="8" t="s">
        <v>26</v>
      </c>
      <c r="P8" s="7">
        <f t="shared" si="4"/>
        <v>11.2</v>
      </c>
      <c r="Q8" s="32">
        <f t="shared" si="0"/>
        <v>-0.7</v>
      </c>
      <c r="R8" s="9">
        <f t="shared" si="5"/>
        <v>-4.76</v>
      </c>
      <c r="S8" s="10">
        <f t="shared" si="1"/>
        <v>6.4399999999999995</v>
      </c>
      <c r="T8" s="11">
        <f t="shared" si="2"/>
        <v>0.33333333333333331</v>
      </c>
      <c r="U8" s="12">
        <f t="shared" si="3"/>
        <v>-0.42499999999999999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" customHeight="1" x14ac:dyDescent="0.2">
      <c r="A9" s="3">
        <v>7</v>
      </c>
      <c r="B9" s="4">
        <v>45010</v>
      </c>
      <c r="C9" s="3" t="s">
        <v>52</v>
      </c>
      <c r="D9" s="3" t="s">
        <v>22</v>
      </c>
      <c r="E9" s="3">
        <v>1</v>
      </c>
      <c r="F9" s="3" t="s">
        <v>30</v>
      </c>
      <c r="G9" s="3" t="s">
        <v>20</v>
      </c>
      <c r="H9" s="3" t="s">
        <v>23</v>
      </c>
      <c r="I9" s="3" t="s">
        <v>24</v>
      </c>
      <c r="J9" s="5" t="s">
        <v>27</v>
      </c>
      <c r="K9" s="23" t="s">
        <v>53</v>
      </c>
      <c r="L9" s="6" t="s">
        <v>25</v>
      </c>
      <c r="M9" s="7">
        <v>2.06</v>
      </c>
      <c r="N9" s="7">
        <v>0.75</v>
      </c>
      <c r="O9" s="8" t="s">
        <v>26</v>
      </c>
      <c r="P9" s="7">
        <f t="shared" si="4"/>
        <v>11.95</v>
      </c>
      <c r="Q9" s="32">
        <f t="shared" si="0"/>
        <v>-0.75</v>
      </c>
      <c r="R9" s="9">
        <f t="shared" si="5"/>
        <v>-5.51</v>
      </c>
      <c r="S9" s="10">
        <f t="shared" si="1"/>
        <v>6.4399999999999995</v>
      </c>
      <c r="T9" s="11">
        <f t="shared" si="2"/>
        <v>0.2857142857142857</v>
      </c>
      <c r="U9" s="12">
        <f t="shared" si="3"/>
        <v>-0.4610878661087866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45010</v>
      </c>
      <c r="C10" s="3" t="s">
        <v>54</v>
      </c>
      <c r="D10" s="3" t="s">
        <v>22</v>
      </c>
      <c r="E10" s="3">
        <v>1</v>
      </c>
      <c r="F10" s="3" t="s">
        <v>32</v>
      </c>
      <c r="G10" s="3" t="s">
        <v>20</v>
      </c>
      <c r="H10" s="3" t="s">
        <v>23</v>
      </c>
      <c r="I10" s="3" t="s">
        <v>24</v>
      </c>
      <c r="J10" s="13" t="s">
        <v>55</v>
      </c>
      <c r="K10" s="23"/>
      <c r="L10" s="6" t="s">
        <v>21</v>
      </c>
      <c r="M10" s="7">
        <v>2.1</v>
      </c>
      <c r="N10" s="7">
        <v>1.5</v>
      </c>
      <c r="O10" s="8" t="s">
        <v>26</v>
      </c>
      <c r="P10" s="7">
        <f t="shared" si="4"/>
        <v>13.45</v>
      </c>
      <c r="Q10" s="28">
        <f t="shared" si="0"/>
        <v>1.6500000000000004</v>
      </c>
      <c r="R10" s="9">
        <f t="shared" si="5"/>
        <v>-3.8599999999999994</v>
      </c>
      <c r="S10" s="10">
        <f t="shared" si="1"/>
        <v>9.59</v>
      </c>
      <c r="T10" s="11">
        <f t="shared" si="2"/>
        <v>0.375</v>
      </c>
      <c r="U10" s="12">
        <f t="shared" si="3"/>
        <v>-0.28698884758364307</v>
      </c>
      <c r="V10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45010</v>
      </c>
      <c r="C11" s="3" t="s">
        <v>56</v>
      </c>
      <c r="D11" s="3" t="s">
        <v>22</v>
      </c>
      <c r="E11" s="3">
        <v>1</v>
      </c>
      <c r="F11" s="3" t="s">
        <v>32</v>
      </c>
      <c r="G11" s="3" t="s">
        <v>20</v>
      </c>
      <c r="H11" s="3" t="s">
        <v>23</v>
      </c>
      <c r="I11" s="3" t="s">
        <v>24</v>
      </c>
      <c r="J11" s="5" t="s">
        <v>28</v>
      </c>
      <c r="K11" s="23" t="s">
        <v>57</v>
      </c>
      <c r="L11" s="6" t="s">
        <v>25</v>
      </c>
      <c r="M11" s="7">
        <v>2.02</v>
      </c>
      <c r="N11" s="7">
        <v>1.5</v>
      </c>
      <c r="O11" s="8" t="s">
        <v>26</v>
      </c>
      <c r="P11" s="7">
        <f t="shared" si="4"/>
        <v>14.95</v>
      </c>
      <c r="Q11" s="32">
        <f t="shared" si="0"/>
        <v>-1.5</v>
      </c>
      <c r="R11" s="9">
        <f t="shared" si="5"/>
        <v>-5.3599999999999994</v>
      </c>
      <c r="S11" s="10">
        <f t="shared" si="1"/>
        <v>9.59</v>
      </c>
      <c r="T11" s="11">
        <f t="shared" si="2"/>
        <v>0.33333333333333331</v>
      </c>
      <c r="U11" s="12">
        <f t="shared" si="3"/>
        <v>-0.35852842809364549</v>
      </c>
      <c r="V11">
        <f>COUNTIF($L$2:L11,1)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75" customHeight="1" x14ac:dyDescent="0.2">
      <c r="A12" s="3">
        <v>10</v>
      </c>
      <c r="B12" s="4">
        <v>45010</v>
      </c>
      <c r="C12" s="3" t="s">
        <v>58</v>
      </c>
      <c r="D12" s="3" t="s">
        <v>22</v>
      </c>
      <c r="E12" s="3">
        <v>1</v>
      </c>
      <c r="F12" s="3" t="s">
        <v>37</v>
      </c>
      <c r="G12" s="3" t="s">
        <v>20</v>
      </c>
      <c r="H12" s="3" t="s">
        <v>23</v>
      </c>
      <c r="I12" s="3" t="s">
        <v>24</v>
      </c>
      <c r="J12" s="13" t="s">
        <v>33</v>
      </c>
      <c r="K12" s="23"/>
      <c r="L12" s="6" t="s">
        <v>21</v>
      </c>
      <c r="M12" s="7">
        <v>1.72</v>
      </c>
      <c r="N12" s="7">
        <v>2</v>
      </c>
      <c r="O12" s="8" t="s">
        <v>26</v>
      </c>
      <c r="P12" s="7">
        <f t="shared" si="4"/>
        <v>16.95</v>
      </c>
      <c r="Q12" s="28">
        <f t="shared" si="0"/>
        <v>1.44</v>
      </c>
      <c r="R12" s="9">
        <f t="shared" si="5"/>
        <v>-3.9199999999999995</v>
      </c>
      <c r="S12" s="10">
        <f t="shared" si="1"/>
        <v>13.03</v>
      </c>
      <c r="T12" s="11">
        <f t="shared" si="2"/>
        <v>0.4</v>
      </c>
      <c r="U12" s="12">
        <f t="shared" si="3"/>
        <v>-0.23126843657817109</v>
      </c>
      <c r="V12">
        <f>COUNTIF($L$2:L12,1)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45011</v>
      </c>
      <c r="C13" s="3" t="s">
        <v>59</v>
      </c>
      <c r="D13" s="3" t="s">
        <v>22</v>
      </c>
      <c r="E13" s="3">
        <v>1</v>
      </c>
      <c r="F13" s="3" t="s">
        <v>36</v>
      </c>
      <c r="G13" s="3" t="s">
        <v>20</v>
      </c>
      <c r="H13" s="3" t="s">
        <v>23</v>
      </c>
      <c r="I13" s="3" t="s">
        <v>24</v>
      </c>
      <c r="J13" s="5" t="s">
        <v>31</v>
      </c>
      <c r="K13" s="23" t="s">
        <v>60</v>
      </c>
      <c r="L13" s="6" t="s">
        <v>25</v>
      </c>
      <c r="M13" s="7">
        <v>2.04</v>
      </c>
      <c r="N13" s="7">
        <v>1.5</v>
      </c>
      <c r="O13" s="8" t="s">
        <v>26</v>
      </c>
      <c r="P13" s="7">
        <f t="shared" si="4"/>
        <v>18.45</v>
      </c>
      <c r="Q13" s="32">
        <f t="shared" si="0"/>
        <v>-1.5</v>
      </c>
      <c r="R13" s="29">
        <f t="shared" si="5"/>
        <v>-5.42</v>
      </c>
      <c r="S13" s="30">
        <f t="shared" si="1"/>
        <v>13.03</v>
      </c>
      <c r="T13" s="31">
        <f t="shared" si="2"/>
        <v>0.36363636363636365</v>
      </c>
      <c r="U13" s="12">
        <f t="shared" si="3"/>
        <v>-0.29376693766937673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45016</v>
      </c>
      <c r="C14" s="3" t="s">
        <v>61</v>
      </c>
      <c r="D14" s="3" t="s">
        <v>22</v>
      </c>
      <c r="E14" s="3">
        <v>1</v>
      </c>
      <c r="F14" s="3" t="s">
        <v>32</v>
      </c>
      <c r="G14" s="3" t="s">
        <v>20</v>
      </c>
      <c r="H14" s="3" t="s">
        <v>23</v>
      </c>
      <c r="I14" s="3" t="s">
        <v>24</v>
      </c>
      <c r="J14" s="34" t="s">
        <v>29</v>
      </c>
      <c r="K14" s="23" t="s">
        <v>62</v>
      </c>
      <c r="L14" s="6" t="s">
        <v>21</v>
      </c>
      <c r="M14" s="7">
        <v>1</v>
      </c>
      <c r="N14" s="7">
        <v>2</v>
      </c>
      <c r="O14" s="8" t="s">
        <v>26</v>
      </c>
      <c r="P14" s="7">
        <f t="shared" si="4"/>
        <v>20.45</v>
      </c>
      <c r="Q14" s="35">
        <f t="shared" si="0"/>
        <v>0</v>
      </c>
      <c r="R14" s="29">
        <f t="shared" si="5"/>
        <v>-5.42</v>
      </c>
      <c r="S14" s="30">
        <f t="shared" si="1"/>
        <v>15.03</v>
      </c>
      <c r="T14" s="31">
        <f t="shared" si="2"/>
        <v>0.41666666666666669</v>
      </c>
      <c r="U14" s="12">
        <f t="shared" si="3"/>
        <v>-0.26503667481662591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</sheetData>
  <sheetProtection selectLockedCells="1" selectUnlockedCells="1"/>
  <autoFilter ref="A1:IK1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2023-04-25T13:43:20Z</dcterms:modified>
</cp:coreProperties>
</file>