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59EDBDC7-974D-4AB7-98C5-23F26A4ABC82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August" sheetId="1" r:id="rId1"/>
  </sheets>
  <definedNames>
    <definedName name="__Anonymous_Sheet_DB__1">August!#REF!</definedName>
    <definedName name="__xlnm._FilterDatabase" localSheetId="0">August!#REF!</definedName>
    <definedName name="__xlnm._FilterDatabase_1">August!#REF!</definedName>
    <definedName name="_xlnm._FilterDatabase" localSheetId="0" hidden="1">August!$A$1:$IK$166</definedName>
    <definedName name="Excel_BuiltIn__FilterDatabase" localSheetId="0">August!#REF!</definedName>
    <definedName name="Excel_BuiltIn__FilterDatabase_1">August!#REF!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6" i="1" l="1"/>
  <c r="T166" i="1" s="1"/>
  <c r="Q166" i="1"/>
  <c r="V165" i="1"/>
  <c r="T165" i="1" s="1"/>
  <c r="Q165" i="1"/>
  <c r="V164" i="1"/>
  <c r="T164" i="1" s="1"/>
  <c r="Q164" i="1"/>
  <c r="V163" i="1"/>
  <c r="T163" i="1" s="1"/>
  <c r="Q163" i="1"/>
  <c r="V162" i="1"/>
  <c r="T162" i="1" s="1"/>
  <c r="Q162" i="1"/>
  <c r="V161" i="1"/>
  <c r="T161" i="1" s="1"/>
  <c r="Q161" i="1"/>
  <c r="V160" i="1"/>
  <c r="T160" i="1" s="1"/>
  <c r="Q160" i="1"/>
  <c r="V159" i="1"/>
  <c r="T159" i="1" s="1"/>
  <c r="Q159" i="1"/>
  <c r="V158" i="1"/>
  <c r="T158" i="1" s="1"/>
  <c r="Q158" i="1"/>
  <c r="V157" i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l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S3" i="1"/>
  <c r="U3" i="1" s="1"/>
  <c r="R43" i="1" l="1"/>
  <c r="P6" i="1"/>
  <c r="S5" i="1"/>
  <c r="U5" i="1" s="1"/>
  <c r="S4" i="1"/>
  <c r="U4" i="1" s="1"/>
  <c r="R44" i="1" l="1"/>
  <c r="S6" i="1"/>
  <c r="U6" i="1" s="1"/>
  <c r="P7" i="1"/>
  <c r="R45" i="1" l="1"/>
  <c r="P8" i="1"/>
  <c r="S7" i="1"/>
  <c r="U7" i="1" s="1"/>
  <c r="R46" i="1" l="1"/>
  <c r="P9" i="1"/>
  <c r="S8" i="1"/>
  <c r="U8" i="1" s="1"/>
  <c r="R47" i="1" l="1"/>
  <c r="S9" i="1"/>
  <c r="U9" i="1" s="1"/>
  <c r="P10" i="1"/>
  <c r="R48" i="1" l="1"/>
  <c r="P11" i="1"/>
  <c r="S10" i="1"/>
  <c r="U10" i="1" s="1"/>
  <c r="R49" i="1" l="1"/>
  <c r="S11" i="1"/>
  <c r="U11" i="1" s="1"/>
  <c r="P12" i="1"/>
  <c r="R50" i="1" l="1"/>
  <c r="P13" i="1"/>
  <c r="S12" i="1"/>
  <c r="U12" i="1" s="1"/>
  <c r="R51" i="1" l="1"/>
  <c r="S13" i="1"/>
  <c r="U13" i="1" s="1"/>
  <c r="P14" i="1"/>
  <c r="R52" i="1" l="1"/>
  <c r="P15" i="1"/>
  <c r="S14" i="1"/>
  <c r="U14" i="1" s="1"/>
  <c r="R53" i="1" l="1"/>
  <c r="S15" i="1"/>
  <c r="U15" i="1" s="1"/>
  <c r="P16" i="1"/>
  <c r="R54" i="1" l="1"/>
  <c r="S16" i="1"/>
  <c r="U16" i="1" s="1"/>
  <c r="P17" i="1"/>
  <c r="R55" i="1" l="1"/>
  <c r="P18" i="1"/>
  <c r="S17" i="1"/>
  <c r="U17" i="1" s="1"/>
  <c r="R56" i="1" l="1"/>
  <c r="S18" i="1"/>
  <c r="U18" i="1" s="1"/>
  <c r="P19" i="1"/>
  <c r="R57" i="1" l="1"/>
  <c r="P20" i="1"/>
  <c r="S19" i="1"/>
  <c r="U19" i="1" s="1"/>
  <c r="R58" i="1" l="1"/>
  <c r="S20" i="1"/>
  <c r="U20" i="1" s="1"/>
  <c r="P21" i="1"/>
  <c r="R59" i="1" l="1"/>
  <c r="P22" i="1"/>
  <c r="S21" i="1"/>
  <c r="U21" i="1" s="1"/>
  <c r="R60" i="1" l="1"/>
  <c r="P23" i="1"/>
  <c r="S22" i="1"/>
  <c r="U22" i="1" s="1"/>
  <c r="R61" i="1" l="1"/>
  <c r="S23" i="1"/>
  <c r="U23" i="1" s="1"/>
  <c r="P24" i="1"/>
  <c r="R62" i="1" l="1"/>
  <c r="P25" i="1"/>
  <c r="S24" i="1"/>
  <c r="U24" i="1" s="1"/>
  <c r="R63" i="1" l="1"/>
  <c r="S25" i="1"/>
  <c r="U25" i="1" s="1"/>
  <c r="P26" i="1"/>
  <c r="R64" i="1" l="1"/>
  <c r="P27" i="1"/>
  <c r="S26" i="1"/>
  <c r="U26" i="1" s="1"/>
  <c r="R65" i="1" l="1"/>
  <c r="P28" i="1"/>
  <c r="S27" i="1"/>
  <c r="U27" i="1" s="1"/>
  <c r="R66" i="1" l="1"/>
  <c r="S28" i="1"/>
  <c r="U28" i="1" s="1"/>
  <c r="P29" i="1"/>
  <c r="R67" i="1" l="1"/>
  <c r="P30" i="1"/>
  <c r="S29" i="1"/>
  <c r="U29" i="1" s="1"/>
  <c r="R68" i="1" l="1"/>
  <c r="S30" i="1"/>
  <c r="U30" i="1" s="1"/>
  <c r="P31" i="1"/>
  <c r="R69" i="1" l="1"/>
  <c r="P32" i="1"/>
  <c r="S31" i="1"/>
  <c r="U31" i="1" s="1"/>
  <c r="R70" i="1" l="1"/>
  <c r="S32" i="1"/>
  <c r="U32" i="1" s="1"/>
  <c r="P33" i="1"/>
  <c r="R71" i="1" l="1"/>
  <c r="P34" i="1"/>
  <c r="S33" i="1"/>
  <c r="U33" i="1" s="1"/>
  <c r="R72" i="1" l="1"/>
  <c r="P35" i="1"/>
  <c r="S34" i="1"/>
  <c r="U34" i="1" s="1"/>
  <c r="R73" i="1" l="1"/>
  <c r="S35" i="1"/>
  <c r="U35" i="1" s="1"/>
  <c r="P36" i="1"/>
  <c r="R74" i="1" l="1"/>
  <c r="P37" i="1"/>
  <c r="S36" i="1"/>
  <c r="U36" i="1" s="1"/>
  <c r="R75" i="1" l="1"/>
  <c r="S37" i="1"/>
  <c r="U37" i="1" s="1"/>
  <c r="P38" i="1"/>
  <c r="R76" i="1" l="1"/>
  <c r="P39" i="1"/>
  <c r="S38" i="1"/>
  <c r="U38" i="1" s="1"/>
  <c r="R77" i="1" l="1"/>
  <c r="P40" i="1"/>
  <c r="S39" i="1"/>
  <c r="U39" i="1" s="1"/>
  <c r="S40" i="1" l="1"/>
  <c r="U40" i="1" s="1"/>
  <c r="P41" i="1"/>
  <c r="R78" i="1"/>
  <c r="P42" i="1" l="1"/>
  <c r="S41" i="1"/>
  <c r="U41" i="1" s="1"/>
  <c r="R79" i="1"/>
  <c r="P43" i="1" l="1"/>
  <c r="S42" i="1"/>
  <c r="U42" i="1" s="1"/>
  <c r="R80" i="1"/>
  <c r="P44" i="1" l="1"/>
  <c r="S43" i="1"/>
  <c r="U43" i="1" s="1"/>
  <c r="R81" i="1"/>
  <c r="P45" i="1" l="1"/>
  <c r="S44" i="1"/>
  <c r="U44" i="1" s="1"/>
  <c r="R82" i="1"/>
  <c r="P46" i="1" l="1"/>
  <c r="S45" i="1"/>
  <c r="U45" i="1" s="1"/>
  <c r="R83" i="1"/>
  <c r="P47" i="1" l="1"/>
  <c r="S46" i="1"/>
  <c r="U46" i="1" s="1"/>
  <c r="R84" i="1"/>
  <c r="P48" i="1" l="1"/>
  <c r="S47" i="1"/>
  <c r="U47" i="1" s="1"/>
  <c r="R85" i="1"/>
  <c r="P49" i="1" l="1"/>
  <c r="S48" i="1"/>
  <c r="U48" i="1" s="1"/>
  <c r="R86" i="1"/>
  <c r="P50" i="1" l="1"/>
  <c r="S49" i="1"/>
  <c r="U49" i="1" s="1"/>
  <c r="R87" i="1"/>
  <c r="P51" i="1" l="1"/>
  <c r="S50" i="1"/>
  <c r="U50" i="1" s="1"/>
  <c r="R88" i="1"/>
  <c r="P52" i="1" l="1"/>
  <c r="S51" i="1"/>
  <c r="U51" i="1" s="1"/>
  <c r="R89" i="1"/>
  <c r="P53" i="1" l="1"/>
  <c r="S52" i="1"/>
  <c r="U52" i="1" s="1"/>
  <c r="R90" i="1"/>
  <c r="P54" i="1" l="1"/>
  <c r="S53" i="1"/>
  <c r="U53" i="1" s="1"/>
  <c r="R91" i="1"/>
  <c r="P55" i="1" l="1"/>
  <c r="S54" i="1"/>
  <c r="U54" i="1" s="1"/>
  <c r="R92" i="1"/>
  <c r="P56" i="1" l="1"/>
  <c r="S55" i="1"/>
  <c r="U55" i="1" s="1"/>
  <c r="R93" i="1"/>
  <c r="P57" i="1" l="1"/>
  <c r="S56" i="1"/>
  <c r="U56" i="1" s="1"/>
  <c r="R94" i="1"/>
  <c r="P58" i="1" l="1"/>
  <c r="S57" i="1"/>
  <c r="U57" i="1" s="1"/>
  <c r="R95" i="1"/>
  <c r="P59" i="1" l="1"/>
  <c r="S58" i="1"/>
  <c r="U58" i="1" s="1"/>
  <c r="R96" i="1"/>
  <c r="P60" i="1" l="1"/>
  <c r="S59" i="1"/>
  <c r="U59" i="1" s="1"/>
  <c r="R97" i="1"/>
  <c r="P61" i="1" l="1"/>
  <c r="S60" i="1"/>
  <c r="U60" i="1" s="1"/>
  <c r="R98" i="1"/>
  <c r="P62" i="1" l="1"/>
  <c r="S61" i="1"/>
  <c r="U61" i="1" s="1"/>
  <c r="R99" i="1"/>
  <c r="P63" i="1" l="1"/>
  <c r="S62" i="1"/>
  <c r="U62" i="1" s="1"/>
  <c r="R100" i="1"/>
  <c r="P64" i="1" l="1"/>
  <c r="S63" i="1"/>
  <c r="U63" i="1" s="1"/>
  <c r="R101" i="1"/>
  <c r="P65" i="1" l="1"/>
  <c r="S64" i="1"/>
  <c r="U64" i="1" s="1"/>
  <c r="R102" i="1"/>
  <c r="P66" i="1" l="1"/>
  <c r="S65" i="1"/>
  <c r="U65" i="1" s="1"/>
  <c r="R103" i="1"/>
  <c r="P67" i="1" l="1"/>
  <c r="S66" i="1"/>
  <c r="U66" i="1" s="1"/>
  <c r="R104" i="1"/>
  <c r="P68" i="1" l="1"/>
  <c r="S67" i="1"/>
  <c r="U67" i="1" s="1"/>
  <c r="R105" i="1"/>
  <c r="P69" i="1" l="1"/>
  <c r="S68" i="1"/>
  <c r="U68" i="1" s="1"/>
  <c r="R106" i="1"/>
  <c r="P70" i="1" l="1"/>
  <c r="S69" i="1"/>
  <c r="U69" i="1" s="1"/>
  <c r="R107" i="1"/>
  <c r="P71" i="1" l="1"/>
  <c r="S70" i="1"/>
  <c r="U70" i="1" s="1"/>
  <c r="R108" i="1"/>
  <c r="P72" i="1" l="1"/>
  <c r="S71" i="1"/>
  <c r="U71" i="1" s="1"/>
  <c r="R109" i="1"/>
  <c r="P73" i="1" l="1"/>
  <c r="S72" i="1"/>
  <c r="U72" i="1" s="1"/>
  <c r="R110" i="1"/>
  <c r="P74" i="1" l="1"/>
  <c r="S73" i="1"/>
  <c r="U73" i="1" s="1"/>
  <c r="R111" i="1"/>
  <c r="P75" i="1" l="1"/>
  <c r="S74" i="1"/>
  <c r="U74" i="1" s="1"/>
  <c r="R112" i="1"/>
  <c r="P76" i="1" l="1"/>
  <c r="S75" i="1"/>
  <c r="U75" i="1" s="1"/>
  <c r="R113" i="1"/>
  <c r="P77" i="1" l="1"/>
  <c r="S76" i="1"/>
  <c r="U76" i="1" s="1"/>
  <c r="R114" i="1"/>
  <c r="P78" i="1" l="1"/>
  <c r="S77" i="1"/>
  <c r="U77" i="1" s="1"/>
  <c r="R115" i="1"/>
  <c r="P79" i="1" l="1"/>
  <c r="S78" i="1"/>
  <c r="U78" i="1" s="1"/>
  <c r="R116" i="1"/>
  <c r="P80" i="1" l="1"/>
  <c r="S79" i="1"/>
  <c r="U79" i="1" s="1"/>
  <c r="R117" i="1"/>
  <c r="P81" i="1" l="1"/>
  <c r="S80" i="1"/>
  <c r="U80" i="1" s="1"/>
  <c r="R118" i="1"/>
  <c r="P82" i="1" l="1"/>
  <c r="S81" i="1"/>
  <c r="U81" i="1" s="1"/>
  <c r="R119" i="1"/>
  <c r="P83" i="1" l="1"/>
  <c r="S82" i="1"/>
  <c r="U82" i="1" s="1"/>
  <c r="R120" i="1"/>
  <c r="P84" i="1" l="1"/>
  <c r="S83" i="1"/>
  <c r="U83" i="1" s="1"/>
  <c r="R121" i="1"/>
  <c r="P85" i="1" l="1"/>
  <c r="S84" i="1"/>
  <c r="U84" i="1" s="1"/>
  <c r="R122" i="1"/>
  <c r="P86" i="1" l="1"/>
  <c r="S85" i="1"/>
  <c r="U85" i="1" s="1"/>
  <c r="R123" i="1"/>
  <c r="P87" i="1" l="1"/>
  <c r="S86" i="1"/>
  <c r="U86" i="1" s="1"/>
  <c r="R124" i="1"/>
  <c r="P88" i="1" l="1"/>
  <c r="S87" i="1"/>
  <c r="U87" i="1" s="1"/>
  <c r="R125" i="1"/>
  <c r="P89" i="1" l="1"/>
  <c r="S88" i="1"/>
  <c r="U88" i="1" s="1"/>
  <c r="R126" i="1"/>
  <c r="P90" i="1" l="1"/>
  <c r="S89" i="1"/>
  <c r="U89" i="1" s="1"/>
  <c r="R127" i="1"/>
  <c r="P91" i="1" l="1"/>
  <c r="S90" i="1"/>
  <c r="U90" i="1" s="1"/>
  <c r="R128" i="1"/>
  <c r="P92" i="1" l="1"/>
  <c r="S91" i="1"/>
  <c r="U91" i="1" s="1"/>
  <c r="R129" i="1"/>
  <c r="P93" i="1" l="1"/>
  <c r="S92" i="1"/>
  <c r="U92" i="1" s="1"/>
  <c r="R130" i="1"/>
  <c r="P94" i="1" l="1"/>
  <c r="S93" i="1"/>
  <c r="U93" i="1" s="1"/>
  <c r="R131" i="1"/>
  <c r="P95" i="1" l="1"/>
  <c r="S94" i="1"/>
  <c r="U94" i="1" s="1"/>
  <c r="R132" i="1"/>
  <c r="P96" i="1" l="1"/>
  <c r="S95" i="1"/>
  <c r="U95" i="1" s="1"/>
  <c r="R133" i="1"/>
  <c r="P97" i="1" l="1"/>
  <c r="S96" i="1"/>
  <c r="U96" i="1" s="1"/>
  <c r="R134" i="1"/>
  <c r="P98" i="1" l="1"/>
  <c r="S97" i="1"/>
  <c r="U97" i="1" s="1"/>
  <c r="R135" i="1"/>
  <c r="P99" i="1" l="1"/>
  <c r="S98" i="1"/>
  <c r="U98" i="1" s="1"/>
  <c r="R136" i="1"/>
  <c r="P100" i="1" l="1"/>
  <c r="S99" i="1"/>
  <c r="U99" i="1" s="1"/>
  <c r="R137" i="1"/>
  <c r="P101" i="1" l="1"/>
  <c r="S100" i="1"/>
  <c r="U100" i="1" s="1"/>
  <c r="R138" i="1"/>
  <c r="P102" i="1" l="1"/>
  <c r="S101" i="1"/>
  <c r="U101" i="1" s="1"/>
  <c r="R139" i="1"/>
  <c r="P103" i="1" l="1"/>
  <c r="S102" i="1"/>
  <c r="U102" i="1" s="1"/>
  <c r="R140" i="1"/>
  <c r="P104" i="1" l="1"/>
  <c r="S103" i="1"/>
  <c r="U103" i="1" s="1"/>
  <c r="R141" i="1"/>
  <c r="P105" i="1" l="1"/>
  <c r="S104" i="1"/>
  <c r="U104" i="1" s="1"/>
  <c r="R142" i="1"/>
  <c r="P106" i="1" l="1"/>
  <c r="S105" i="1"/>
  <c r="U105" i="1" s="1"/>
  <c r="R143" i="1"/>
  <c r="P107" i="1" l="1"/>
  <c r="S106" i="1"/>
  <c r="U106" i="1" s="1"/>
  <c r="R144" i="1"/>
  <c r="P108" i="1" l="1"/>
  <c r="S107" i="1"/>
  <c r="U107" i="1" s="1"/>
  <c r="R145" i="1"/>
  <c r="P109" i="1" l="1"/>
  <c r="S108" i="1"/>
  <c r="U108" i="1" s="1"/>
  <c r="R146" i="1"/>
  <c r="P110" i="1" l="1"/>
  <c r="S109" i="1"/>
  <c r="U109" i="1" s="1"/>
  <c r="R147" i="1"/>
  <c r="P111" i="1" l="1"/>
  <c r="S110" i="1"/>
  <c r="U110" i="1" s="1"/>
  <c r="R148" i="1"/>
  <c r="P112" i="1" l="1"/>
  <c r="S111" i="1"/>
  <c r="U111" i="1" s="1"/>
  <c r="R149" i="1"/>
  <c r="P113" i="1" l="1"/>
  <c r="S112" i="1"/>
  <c r="U112" i="1" s="1"/>
  <c r="R150" i="1"/>
  <c r="P114" i="1" l="1"/>
  <c r="S113" i="1"/>
  <c r="U113" i="1" s="1"/>
  <c r="R151" i="1"/>
  <c r="P115" i="1" l="1"/>
  <c r="S114" i="1"/>
  <c r="U114" i="1" s="1"/>
  <c r="R152" i="1"/>
  <c r="P116" i="1" l="1"/>
  <c r="S115" i="1"/>
  <c r="U115" i="1" s="1"/>
  <c r="R153" i="1"/>
  <c r="P117" i="1" l="1"/>
  <c r="S116" i="1"/>
  <c r="U116" i="1" s="1"/>
  <c r="R154" i="1"/>
  <c r="P118" i="1" l="1"/>
  <c r="S117" i="1"/>
  <c r="U117" i="1" s="1"/>
  <c r="R155" i="1"/>
  <c r="P119" i="1" l="1"/>
  <c r="S118" i="1"/>
  <c r="U118" i="1" s="1"/>
  <c r="R156" i="1"/>
  <c r="P120" i="1" l="1"/>
  <c r="S119" i="1"/>
  <c r="U119" i="1" s="1"/>
  <c r="R157" i="1"/>
  <c r="P121" i="1" l="1"/>
  <c r="S120" i="1"/>
  <c r="U120" i="1" s="1"/>
  <c r="R158" i="1"/>
  <c r="P122" i="1" l="1"/>
  <c r="S121" i="1"/>
  <c r="U121" i="1" s="1"/>
  <c r="R159" i="1"/>
  <c r="P123" i="1" l="1"/>
  <c r="S122" i="1"/>
  <c r="U122" i="1" s="1"/>
  <c r="R160" i="1"/>
  <c r="P124" i="1" l="1"/>
  <c r="S123" i="1"/>
  <c r="U123" i="1" s="1"/>
  <c r="R161" i="1"/>
  <c r="P125" i="1" l="1"/>
  <c r="S124" i="1"/>
  <c r="U124" i="1" s="1"/>
  <c r="R162" i="1"/>
  <c r="P126" i="1" l="1"/>
  <c r="S125" i="1"/>
  <c r="U125" i="1" s="1"/>
  <c r="R163" i="1"/>
  <c r="P127" i="1" l="1"/>
  <c r="S126" i="1"/>
  <c r="U126" i="1" s="1"/>
  <c r="R164" i="1"/>
  <c r="P128" i="1" l="1"/>
  <c r="S127" i="1"/>
  <c r="U127" i="1" s="1"/>
  <c r="R165" i="1"/>
  <c r="P129" i="1" l="1"/>
  <c r="S128" i="1"/>
  <c r="U128" i="1" s="1"/>
  <c r="R166" i="1"/>
  <c r="P130" i="1" l="1"/>
  <c r="S129" i="1"/>
  <c r="U129" i="1" s="1"/>
  <c r="P131" i="1" l="1"/>
  <c r="S130" i="1"/>
  <c r="U130" i="1" s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P139" i="1" l="1"/>
  <c r="S138" i="1"/>
  <c r="U138" i="1" s="1"/>
  <c r="P140" i="1" l="1"/>
  <c r="S139" i="1"/>
  <c r="U139" i="1" s="1"/>
  <c r="P141" i="1" l="1"/>
  <c r="S140" i="1"/>
  <c r="U140" i="1" s="1"/>
  <c r="P142" i="1" l="1"/>
  <c r="S141" i="1"/>
  <c r="U141" i="1" s="1"/>
  <c r="P143" i="1" l="1"/>
  <c r="S142" i="1"/>
  <c r="U142" i="1" s="1"/>
  <c r="P144" i="1" l="1"/>
  <c r="S143" i="1"/>
  <c r="U143" i="1" s="1"/>
  <c r="P145" i="1" l="1"/>
  <c r="S144" i="1"/>
  <c r="U144" i="1" s="1"/>
  <c r="P146" i="1" l="1"/>
  <c r="S145" i="1"/>
  <c r="U145" i="1" s="1"/>
  <c r="P147" i="1" l="1"/>
  <c r="S146" i="1"/>
  <c r="U146" i="1" s="1"/>
  <c r="P148" i="1" l="1"/>
  <c r="S147" i="1"/>
  <c r="U147" i="1" s="1"/>
  <c r="P149" i="1" l="1"/>
  <c r="S148" i="1"/>
  <c r="U148" i="1" s="1"/>
  <c r="P150" i="1" l="1"/>
  <c r="S149" i="1"/>
  <c r="U149" i="1" s="1"/>
  <c r="P151" i="1" l="1"/>
  <c r="S150" i="1"/>
  <c r="U150" i="1" s="1"/>
  <c r="P152" i="1" l="1"/>
  <c r="S151" i="1"/>
  <c r="U151" i="1" s="1"/>
  <c r="P153" i="1" l="1"/>
  <c r="S152" i="1"/>
  <c r="U152" i="1" s="1"/>
  <c r="P154" i="1" l="1"/>
  <c r="S153" i="1"/>
  <c r="U153" i="1" s="1"/>
  <c r="P155" i="1" l="1"/>
  <c r="S154" i="1"/>
  <c r="U154" i="1" s="1"/>
  <c r="P156" i="1" l="1"/>
  <c r="S155" i="1"/>
  <c r="U155" i="1" s="1"/>
  <c r="P157" i="1" l="1"/>
  <c r="S156" i="1"/>
  <c r="U156" i="1" s="1"/>
  <c r="P158" i="1" l="1"/>
  <c r="S157" i="1"/>
  <c r="U157" i="1" s="1"/>
  <c r="P159" i="1" l="1"/>
  <c r="S158" i="1"/>
  <c r="U158" i="1" s="1"/>
  <c r="P160" i="1" l="1"/>
  <c r="S159" i="1"/>
  <c r="U159" i="1" s="1"/>
  <c r="P161" i="1" l="1"/>
  <c r="S160" i="1"/>
  <c r="U160" i="1" s="1"/>
  <c r="P162" i="1" l="1"/>
  <c r="S161" i="1"/>
  <c r="U161" i="1" s="1"/>
  <c r="P163" i="1" l="1"/>
  <c r="S162" i="1"/>
  <c r="U162" i="1" s="1"/>
  <c r="P164" i="1" l="1"/>
  <c r="S163" i="1"/>
  <c r="U163" i="1" s="1"/>
  <c r="P165" i="1" l="1"/>
  <c r="S164" i="1"/>
  <c r="U164" i="1" s="1"/>
  <c r="P166" i="1" l="1"/>
  <c r="S166" i="1" s="1"/>
  <c r="U166" i="1" s="1"/>
  <c r="S165" i="1"/>
  <c r="U165" i="1" s="1"/>
</calcChain>
</file>

<file path=xl/sharedStrings.xml><?xml version="1.0" encoding="utf-8"?>
<sst xmlns="http://schemas.openxmlformats.org/spreadsheetml/2006/main" count="1528" uniqueCount="319">
  <si>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</si>
  <si>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</si>
  <si>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</si>
  <si>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</si>
  <si>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</si>
  <si>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</si>
  <si>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</si>
  <si>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</si>
  <si>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</si>
  <si>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</si>
  <si>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</si>
  <si>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</si>
  <si>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</si>
  <si>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</si>
  <si>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</si>
  <si>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</si>
  <si>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</si>
  <si>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</si>
  <si>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</si>
  <si>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</si>
  <si>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</si>
  <si>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</si>
  <si>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</si>
  <si>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</si>
  <si>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</si>
  <si>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</si>
  <si>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</si>
  <si>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</si>
  <si>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</si>
  <si>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</si>
  <si>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2-1</t>
  </si>
  <si>
    <t>2-0</t>
  </si>
  <si>
    <t>1-2</t>
  </si>
  <si>
    <t>3-0</t>
  </si>
  <si>
    <t>1 asian -1,25</t>
  </si>
  <si>
    <t>3-1</t>
  </si>
  <si>
    <t>cbet</t>
  </si>
  <si>
    <t>2-2</t>
  </si>
  <si>
    <t>2 asian -1</t>
  </si>
  <si>
    <t>0-4</t>
  </si>
  <si>
    <t>1-0</t>
  </si>
  <si>
    <t>0-1</t>
  </si>
  <si>
    <t>2-3</t>
  </si>
  <si>
    <t>1 asian -2,25</t>
  </si>
  <si>
    <t>5-0</t>
  </si>
  <si>
    <t>1 asian -1,75</t>
  </si>
  <si>
    <t>Chancenwucher</t>
  </si>
  <si>
    <t>4-0</t>
  </si>
  <si>
    <t>1 asian -2</t>
  </si>
  <si>
    <t>7-1</t>
  </si>
  <si>
    <t>3-5</t>
  </si>
  <si>
    <t>2 asian -0,25</t>
  </si>
  <si>
    <t>0-2
1-1</t>
  </si>
  <si>
    <t>1-4</t>
  </si>
  <si>
    <t>2 asian -2,25</t>
  </si>
  <si>
    <t>0-2</t>
  </si>
  <si>
    <t>Skovshoved - Koge</t>
  </si>
  <si>
    <t>2 asian -3</t>
  </si>
  <si>
    <t>Eintracht II - Griesheim</t>
  </si>
  <si>
    <t>1 asian -4,25</t>
  </si>
  <si>
    <t>Kornburg - Weiden</t>
  </si>
  <si>
    <t>1 asian -0,75</t>
  </si>
  <si>
    <t>Kilia - Oldenburger SV</t>
  </si>
  <si>
    <t>Cadiz - Atletico</t>
  </si>
  <si>
    <t>Testspiel</t>
  </si>
  <si>
    <t>2 1. Halbzeit</t>
  </si>
  <si>
    <t>Luckenwalde - Erfurt</t>
  </si>
  <si>
    <t>2 asian +0,5</t>
  </si>
  <si>
    <t>Schalding - Ingolstadt II</t>
  </si>
  <si>
    <t>Rosenheim - Landsberg</t>
  </si>
  <si>
    <t>1-3</t>
  </si>
  <si>
    <t>Eilenburg - Nordhausen
Münster - Bocholt</t>
  </si>
  <si>
    <t>1 asian -1,25
1 asian -1,25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</si>
  <si>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5-0</t>
    </r>
  </si>
  <si>
    <t>Velbert - Düsseldorf
Frankfurt - Bayern</t>
  </si>
  <si>
    <t>1 asian -1,75
over 2,5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</si>
  <si>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1-6</t>
    </r>
  </si>
  <si>
    <t>Las Palmas - Tamaraceite</t>
  </si>
  <si>
    <t>1 asian -1 1. Hz</t>
  </si>
  <si>
    <t>Chemnitzer - TeBe</t>
  </si>
  <si>
    <t>Weiche - Bremer</t>
  </si>
  <si>
    <t>Oberhausen - Straelen</t>
  </si>
  <si>
    <t>Wuppertal - Wiedenbrück</t>
  </si>
  <si>
    <t>Fulda - Steinbach</t>
  </si>
  <si>
    <t>Koblenz - Homburg</t>
  </si>
  <si>
    <t>2 asian -0,75</t>
  </si>
  <si>
    <t>Nürnberg II - Pipinsried</t>
  </si>
  <si>
    <t>Würzburger - Ansbach</t>
  </si>
  <si>
    <t>Don Bosco - Gebenbach</t>
  </si>
  <si>
    <t>Heider - Siebenbäumen
Schoningen - Braunschweig</t>
  </si>
  <si>
    <t>1
2 asian +1,75</t>
  </si>
  <si>
    <t>6-1
0-1</t>
  </si>
  <si>
    <t>Düren - Gladbach II</t>
  </si>
  <si>
    <t>2 asian +0,25</t>
  </si>
  <si>
    <t>86. 1-0..</t>
  </si>
  <si>
    <t>Hanau - Eintracht II
Sittard - Ajax</t>
  </si>
  <si>
    <t>2 asian -1,25
2 asian -1,25</t>
  </si>
  <si>
    <t>2-1
2-3</t>
  </si>
  <si>
    <t xml:space="preserve">Holzhausen - St. Kickers </t>
  </si>
  <si>
    <t>Vicenza - Milan</t>
  </si>
  <si>
    <t>2 asian -1 1. Hz</t>
  </si>
  <si>
    <t>Worms - Offenbach</t>
  </si>
  <si>
    <t>Eichede - Türkspor Kiel
Ahlerstedt - Spelle</t>
  </si>
  <si>
    <t xml:space="preserve">1 asian -1
2 </t>
  </si>
  <si>
    <t>Meerbusch - Ratingen</t>
  </si>
  <si>
    <t>Nettetal - Schonnebeck</t>
  </si>
  <si>
    <t>5-2</t>
  </si>
  <si>
    <t>Baumberg - Duisburg</t>
  </si>
  <si>
    <t>FC Frankfurt - Rostock II</t>
  </si>
  <si>
    <t>1-5</t>
  </si>
  <si>
    <t>Makkabi Berlin - Hertha 06</t>
  </si>
  <si>
    <t>Leicester - Brentford</t>
  </si>
  <si>
    <t>86. 2-2…</t>
  </si>
  <si>
    <t>5er Kombi</t>
  </si>
  <si>
    <t>3/5</t>
  </si>
  <si>
    <t>La Nucia - Elche</t>
  </si>
  <si>
    <t>2 asian -0,75 1. Hz</t>
  </si>
  <si>
    <t>Erlbach - Garching</t>
  </si>
  <si>
    <t>2 asian 0</t>
  </si>
  <si>
    <t>Hallbergmoos - Schalding</t>
  </si>
  <si>
    <t>Rangers - Royale Union</t>
  </si>
  <si>
    <t>1 Ecken -6,5</t>
  </si>
  <si>
    <t>8-2</t>
  </si>
  <si>
    <t>unglücklich</t>
  </si>
  <si>
    <t>Cronenberg - Velbert</t>
  </si>
  <si>
    <t>2 asian -2</t>
  </si>
  <si>
    <t>Monheim - Turu Düsseldorf</t>
  </si>
  <si>
    <t>Ratingen - Homberg</t>
  </si>
  <si>
    <t>1 asian -1</t>
  </si>
  <si>
    <t>Duisburg - Nettetal</t>
  </si>
  <si>
    <t>0-0</t>
  </si>
  <si>
    <t>Garching - Ismaning</t>
  </si>
  <si>
    <t>Geestemünde - Surheide</t>
  </si>
  <si>
    <t>Levadia - Vaprus</t>
  </si>
  <si>
    <t>1 asian -4,5</t>
  </si>
  <si>
    <t>2x Tor zu früh..</t>
  </si>
  <si>
    <t>Kornburg - Donaustauf</t>
  </si>
  <si>
    <t>2 asian -1,75</t>
  </si>
  <si>
    <t>Cottbus - Luckenwalde</t>
  </si>
  <si>
    <t>Rödinghausen - Schalke II</t>
  </si>
  <si>
    <t>Wattenscheid - F. Köln</t>
  </si>
  <si>
    <t>2 asian -1,25</t>
  </si>
  <si>
    <t>Schweinfurt - Burghausen</t>
  </si>
  <si>
    <t>X2</t>
  </si>
  <si>
    <t>Unterhaching - Bayern II</t>
  </si>
  <si>
    <t xml:space="preserve">1 asian 0 </t>
  </si>
  <si>
    <t>Türkgücü - Wü. Kickers</t>
  </si>
  <si>
    <t>Eichstätt - Nürnberg II</t>
  </si>
  <si>
    <t>3-2</t>
  </si>
  <si>
    <t>0-2 Führung..</t>
  </si>
  <si>
    <t>RSV Eintracht - Optik</t>
  </si>
  <si>
    <t>4-1</t>
  </si>
  <si>
    <t>Steinbach - Mainz II
Bocholt - Wuppertal</t>
  </si>
  <si>
    <t>1
2</t>
  </si>
  <si>
    <t>df</t>
  </si>
  <si>
    <t>0-1
2-2</t>
  </si>
  <si>
    <t>Spelle - Pattensen
Rudolstadt - Eilenburg</t>
  </si>
  <si>
    <t>1 asian -2
2</t>
  </si>
  <si>
    <r>
      <t xml:space="preserve">3-1
</t>
    </r>
    <r>
      <rPr>
        <b/>
        <sz val="10"/>
        <color rgb="FF00B050"/>
        <rFont val="Arial"/>
        <family val="2"/>
      </rPr>
      <t>3-5</t>
    </r>
  </si>
  <si>
    <t>Hadamar - Weidenhausen</t>
  </si>
  <si>
    <t>Steinbach - Eintracht II</t>
  </si>
  <si>
    <t>Reutlingen - Backnang</t>
  </si>
  <si>
    <t>Erlangen - Abtswind</t>
  </si>
  <si>
    <t>Regensburg II - Weiden</t>
  </si>
  <si>
    <t>1 asian -1,5</t>
  </si>
  <si>
    <t>Leverkusen - Augsburg
Barca - Vallecano</t>
  </si>
  <si>
    <t>1 asian -1
1 asian -1</t>
  </si>
  <si>
    <t>1-2
0-0</t>
  </si>
  <si>
    <t>Chancenwucher, halfloss</t>
  </si>
  <si>
    <t>2 asian -0,5 1. Hz</t>
  </si>
  <si>
    <t>Bremer - Lübeck</t>
  </si>
  <si>
    <t>Hertha 06 - Neuruppin
Velbert - Sonsbeck
Ajax - Groningen</t>
  </si>
  <si>
    <t>1
1
1</t>
  </si>
  <si>
    <r>
      <rPr>
        <b/>
        <sz val="10"/>
        <color rgb="FFFF0000"/>
        <rFont val="Arial"/>
        <family val="2"/>
      </rPr>
      <t xml:space="preserve">2-2
0-0
</t>
    </r>
    <r>
      <rPr>
        <b/>
        <sz val="10"/>
        <color rgb="FF00B050"/>
        <rFont val="Arial"/>
        <family val="2"/>
      </rPr>
      <t>6-1</t>
    </r>
  </si>
  <si>
    <t>Mülheim - Schott Mainz</t>
  </si>
  <si>
    <t>3-4</t>
  </si>
  <si>
    <t>Uerdingen - Schonnebeck</t>
  </si>
  <si>
    <t>SW Essen - Ratingen</t>
  </si>
  <si>
    <t>80min Überzahl</t>
  </si>
  <si>
    <t>Tönis - FSV Duisburg</t>
  </si>
  <si>
    <t>Velbert - Sonsbeck</t>
  </si>
  <si>
    <t>Tulevik - Viimsi</t>
  </si>
  <si>
    <t>2 asian -1,5</t>
  </si>
  <si>
    <t>Havelse - Bremer</t>
  </si>
  <si>
    <t>90. 1-1..
Chancenwucher + Überzahl</t>
  </si>
  <si>
    <t>Backnang - Sonnenhof</t>
  </si>
  <si>
    <t>Oberachern - Göppinger</t>
  </si>
  <si>
    <t>2x geführt..</t>
  </si>
  <si>
    <t>Bissingen - St. Kickers</t>
  </si>
  <si>
    <t>Kosmonosy - Zizkov</t>
  </si>
  <si>
    <t>2 asian -2,75</t>
  </si>
  <si>
    <t>0-3</t>
  </si>
  <si>
    <t>Engers - Eisbachtal
Baunatal - Hanau</t>
  </si>
  <si>
    <t>1 asian -1
over 2,75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</si>
  <si>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0-0</t>
    </r>
  </si>
  <si>
    <t>Hallbergmoos - Deisenhofen</t>
  </si>
  <si>
    <t>Eilenburg - Wernigerode</t>
  </si>
  <si>
    <t>Würzburger - Vilzing</t>
  </si>
  <si>
    <t>1 asian -0,25</t>
  </si>
  <si>
    <t>1 HC -2</t>
  </si>
  <si>
    <t>Auerbach - Plauen</t>
  </si>
  <si>
    <t>Eltersdorf - Kornburg
Sonsbeck - Meerbusch</t>
  </si>
  <si>
    <t>1 asian -1
2 asian 0</t>
  </si>
  <si>
    <r>
      <t xml:space="preserve">1-0
</t>
    </r>
    <r>
      <rPr>
        <b/>
        <sz val="10"/>
        <color rgb="FF00B050"/>
        <rFont val="Arial"/>
        <family val="2"/>
      </rPr>
      <t>0-4</t>
    </r>
  </si>
  <si>
    <t>Pampow - Rostock II</t>
  </si>
  <si>
    <t>Zehlendorf - Eintr. Mahlsdorf</t>
  </si>
  <si>
    <t>Memmingen - Dachau</t>
  </si>
  <si>
    <t>Ratingen - Hilden</t>
  </si>
  <si>
    <t>Eintracht II - Gießen</t>
  </si>
  <si>
    <t>Meuselwitz - Erfurt</t>
  </si>
  <si>
    <t>Lok. Leipzig - TeBe Berlin</t>
  </si>
  <si>
    <t>Nürnberg II - Ansbach</t>
  </si>
  <si>
    <t>Fernwald - Unter-Flockenbach</t>
  </si>
  <si>
    <t>Göppinger - Ravensburg</t>
  </si>
  <si>
    <t>3-3</t>
  </si>
  <si>
    <t>Fürth II - Unterhaching</t>
  </si>
  <si>
    <t>Kaan - Rödinghausen</t>
  </si>
  <si>
    <t>0-1 Führung..</t>
  </si>
  <si>
    <t>Düsseldorf II - Straelen</t>
  </si>
  <si>
    <t>Donaustauf - Geesdorf</t>
  </si>
  <si>
    <t>Trier - Ulm</t>
  </si>
  <si>
    <t>Freiberg - Homburg</t>
  </si>
  <si>
    <t>Schoningen - Spelle</t>
  </si>
  <si>
    <t>4-3</t>
  </si>
  <si>
    <t>Schott Mainz - Waldalgesheim</t>
  </si>
  <si>
    <t>7-0</t>
  </si>
  <si>
    <t>Gundelfingen - Schalding</t>
  </si>
  <si>
    <t>St. Kickers - Backnang</t>
  </si>
  <si>
    <t>lächerlich</t>
  </si>
  <si>
    <t>FSV Duisburg - Uerdingen</t>
  </si>
  <si>
    <t>Gundelfingen - Schalding
Schott Mainz - Waldalgesheim
Duisburg - Uerdingen
St. Kickers - Backnang</t>
  </si>
  <si>
    <t>2
1
2 asian -1,25
1 asian -1,75</t>
  </si>
  <si>
    <r>
      <rPr>
        <b/>
        <sz val="10"/>
        <color rgb="FF00B050"/>
        <rFont val="Arial"/>
        <family val="2"/>
      </rPr>
      <t xml:space="preserve">2-3
7-0
0-2
</t>
    </r>
    <r>
      <rPr>
        <b/>
        <sz val="10"/>
        <color rgb="FFFF0000"/>
        <rFont val="Arial"/>
        <family val="2"/>
      </rPr>
      <t>1-1</t>
    </r>
  </si>
  <si>
    <t>Hürth - Bonner SC</t>
  </si>
  <si>
    <t>88. Ausgleich in Unterzahl….</t>
  </si>
  <si>
    <t>Lichtenberg - Cottbus</t>
  </si>
  <si>
    <t xml:space="preserve">0-0 </t>
  </si>
  <si>
    <t>Lotte - Ennepetal</t>
  </si>
  <si>
    <t>Baumberg - Nettetal</t>
  </si>
  <si>
    <t>FC Frankfurt - Hertha 06</t>
  </si>
  <si>
    <t>Bremer - Jeddeloh</t>
  </si>
  <si>
    <t>Augsburg II - Heimstetten</t>
  </si>
  <si>
    <t>4-4</t>
  </si>
  <si>
    <t>3-0 und 4-1…</t>
  </si>
  <si>
    <t>Illertissen - Burghausen
Buchbach - Bayern II</t>
  </si>
  <si>
    <t>over 2,5
over 2,5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</si>
  <si>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4-4</t>
    </r>
  </si>
  <si>
    <t>Buderich - Schonnebeck</t>
  </si>
  <si>
    <t>Uerdingen - Rellinghausen</t>
  </si>
  <si>
    <t>Wermelskirchen - Wuppertal</t>
  </si>
  <si>
    <t>0-8</t>
  </si>
  <si>
    <t>Bolton - Aston Villa</t>
  </si>
  <si>
    <t>Stockport - Leicester</t>
  </si>
  <si>
    <t>Bremer - Rehden</t>
  </si>
  <si>
    <t>Elfer verschossen etc</t>
  </si>
  <si>
    <t>Hostoun - Dukla Prag</t>
  </si>
  <si>
    <t>2 asian -1,25 1. Hz</t>
  </si>
  <si>
    <t>halfloss</t>
  </si>
  <si>
    <t>Griesheim - Frankfurt II</t>
  </si>
  <si>
    <t>1-6</t>
  </si>
  <si>
    <t>Mülheimer - Monheim</t>
  </si>
  <si>
    <t>Halstenbeek - Teutonia</t>
  </si>
  <si>
    <t>2 asian -2,5</t>
  </si>
  <si>
    <t>Benrath - Düsseldorf-West</t>
  </si>
  <si>
    <t>Rüsselsheim - Eddersheim</t>
  </si>
  <si>
    <t>Pipinsried - Türk. München</t>
  </si>
  <si>
    <t>TeBe - Hertha II</t>
  </si>
  <si>
    <t>Kassel - Freiberg
Erlbach - Ismaning</t>
  </si>
  <si>
    <t>x2
x2</t>
  </si>
  <si>
    <r>
      <rPr>
        <b/>
        <sz val="10"/>
        <color rgb="FF00B050"/>
        <rFont val="Arial"/>
        <family val="2"/>
      </rPr>
      <t>0-0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5-0</t>
    </r>
  </si>
  <si>
    <t>Schwerin - Pampow</t>
  </si>
  <si>
    <t>Cottbus - Meuselwitz</t>
  </si>
  <si>
    <t>Straelen - Münster</t>
  </si>
  <si>
    <t>Oberlausitz - Eilenburg
Uerdingen - TVD Velbert</t>
  </si>
  <si>
    <t>2 asian -1
1</t>
  </si>
  <si>
    <t>2-2
1-4</t>
  </si>
  <si>
    <t>2 Elfer verschossen Eilenburg</t>
  </si>
  <si>
    <t>Hennef - Hürth</t>
  </si>
  <si>
    <t>Mutschelbach - Göppinger</t>
  </si>
  <si>
    <t>Frechen - Wegberg</t>
  </si>
  <si>
    <t>Bövinghausen - Ennepetal</t>
  </si>
  <si>
    <t>Bonner - Pesch</t>
  </si>
  <si>
    <t>Oberachern - Sonnenhof</t>
  </si>
  <si>
    <t>Steinbach - Trier</t>
  </si>
  <si>
    <t>Ahrweiler - Schott Mainz</t>
  </si>
  <si>
    <t>Arnoldsweiler - Hohkeppel</t>
  </si>
  <si>
    <t>Homburg - Aalen</t>
  </si>
  <si>
    <t>Offenbach - FSV Frankfurt</t>
  </si>
  <si>
    <t>RW Walldorf - Dietkirchen</t>
  </si>
  <si>
    <t>5-1</t>
  </si>
  <si>
    <t>Ulm - Worms
Norderstedt - Bremer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</si>
  <si>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4-1</t>
    </r>
  </si>
  <si>
    <t>2x Latte</t>
  </si>
  <si>
    <t>Velbert - FSV Duisburg
Köln - Stuttgart</t>
  </si>
  <si>
    <t>1 asian -1,75
over 2</t>
  </si>
  <si>
    <t>2-1
0-0</t>
  </si>
  <si>
    <t>Turu Düsseldorf - Ratingen</t>
  </si>
  <si>
    <t>Tarnby - Fremad</t>
  </si>
  <si>
    <t>Jelowa - Lubin</t>
  </si>
  <si>
    <t>2 asian -5</t>
  </si>
  <si>
    <t>0-4 Halbzeit Chancenwucher</t>
  </si>
  <si>
    <t>Wiener SC - Lustenau</t>
  </si>
  <si>
    <t>2 asian -7,25</t>
  </si>
  <si>
    <t>Annan - Aberdeen</t>
  </si>
  <si>
    <t>1-4 n.V.</t>
  </si>
  <si>
    <t>Union Gurten - Salzburg</t>
  </si>
  <si>
    <t>Leipzig - Teutonia</t>
  </si>
  <si>
    <t>1 asian -8</t>
  </si>
  <si>
    <t>8-0</t>
  </si>
  <si>
    <t>Bremer - HSV II
Altglienicke - Luckenwalde</t>
  </si>
  <si>
    <t>2 asian -1
1 asian -1</t>
  </si>
  <si>
    <r>
      <t xml:space="preserve">0-1
</t>
    </r>
    <r>
      <rPr>
        <b/>
        <sz val="10"/>
        <color rgb="FFFF0000"/>
        <rFont val="Arial"/>
        <family val="2"/>
      </rPr>
      <t>2-2</t>
    </r>
  </si>
  <si>
    <t>90.+3 Gegentor</t>
  </si>
  <si>
    <t>Imst - LASK</t>
  </si>
  <si>
    <t>2 asian -4,75</t>
  </si>
  <si>
    <t>Deutschlandsberger - Wolfsberger</t>
  </si>
  <si>
    <t>Viktoria Köln - Bayern</t>
  </si>
  <si>
    <t>2 asian -4,25</t>
  </si>
  <si>
    <t>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</si>
</sst>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August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93-4BE1-8195-41A27DE131C1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layout>
                <c:manualLayout>
                  <c:x val="-1.1228746121570406E-2"/>
                  <c:y val="-2.890517094425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3"/>
              <c:layout>
                <c:manualLayout>
                  <c:x val="-1.0809478856959273E-2"/>
                  <c:y val="-4.3153382263913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9-4027-932E-FFBA4F31DB02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August!$R$3:$R$166</c:f>
              <c:numCache>
                <c:formatCode>General</c:formatCode>
                <c:ptCount val="164"/>
                <c:pt idx="0">
                  <c:v>1.98</c:v>
                </c:pt>
                <c:pt idx="1">
                  <c:v>4.08</c:v>
                </c:pt>
                <c:pt idx="2">
                  <c:v>5.7</c:v>
                </c:pt>
                <c:pt idx="3">
                  <c:v>7.52</c:v>
                </c:pt>
                <c:pt idx="4">
                  <c:v>8.7199999999999989</c:v>
                </c:pt>
                <c:pt idx="5">
                  <c:v>10.319999999999999</c:v>
                </c:pt>
                <c:pt idx="6">
                  <c:v>11.839999999999998</c:v>
                </c:pt>
                <c:pt idx="7">
                  <c:v>13.474999999999998</c:v>
                </c:pt>
                <c:pt idx="8">
                  <c:v>10.474999999999998</c:v>
                </c:pt>
                <c:pt idx="9">
                  <c:v>12.049999999999997</c:v>
                </c:pt>
                <c:pt idx="10">
                  <c:v>11.749999999999996</c:v>
                </c:pt>
                <c:pt idx="11">
                  <c:v>9.7499999999999964</c:v>
                </c:pt>
                <c:pt idx="12">
                  <c:v>9.7499999999999964</c:v>
                </c:pt>
                <c:pt idx="13">
                  <c:v>11.549999999999997</c:v>
                </c:pt>
                <c:pt idx="14">
                  <c:v>8.5499999999999972</c:v>
                </c:pt>
                <c:pt idx="15">
                  <c:v>10.349999999999998</c:v>
                </c:pt>
                <c:pt idx="16">
                  <c:v>9.5999999999999979</c:v>
                </c:pt>
                <c:pt idx="17">
                  <c:v>8.0999999999999979</c:v>
                </c:pt>
                <c:pt idx="18">
                  <c:v>5.0999999999999979</c:v>
                </c:pt>
                <c:pt idx="19">
                  <c:v>6.8999999999999977</c:v>
                </c:pt>
                <c:pt idx="20">
                  <c:v>5.3999999999999977</c:v>
                </c:pt>
                <c:pt idx="21">
                  <c:v>8.3999999999999986</c:v>
                </c:pt>
                <c:pt idx="22">
                  <c:v>10.559999999999999</c:v>
                </c:pt>
                <c:pt idx="23">
                  <c:v>12.555</c:v>
                </c:pt>
                <c:pt idx="24">
                  <c:v>11.055</c:v>
                </c:pt>
                <c:pt idx="25">
                  <c:v>8.0549999999999997</c:v>
                </c:pt>
                <c:pt idx="26">
                  <c:v>9.7050000000000001</c:v>
                </c:pt>
                <c:pt idx="27">
                  <c:v>11.205</c:v>
                </c:pt>
                <c:pt idx="28">
                  <c:v>9.2050000000000001</c:v>
                </c:pt>
                <c:pt idx="29">
                  <c:v>6.2050000000000001</c:v>
                </c:pt>
                <c:pt idx="30">
                  <c:v>8.4550000000000001</c:v>
                </c:pt>
                <c:pt idx="31">
                  <c:v>6.9550000000000001</c:v>
                </c:pt>
                <c:pt idx="32">
                  <c:v>6.9550000000000001</c:v>
                </c:pt>
                <c:pt idx="33">
                  <c:v>8.9049999999999994</c:v>
                </c:pt>
                <c:pt idx="34">
                  <c:v>8.9049999999999994</c:v>
                </c:pt>
                <c:pt idx="35">
                  <c:v>7.4049999999999994</c:v>
                </c:pt>
                <c:pt idx="36">
                  <c:v>7.1049999999999995</c:v>
                </c:pt>
                <c:pt idx="37">
                  <c:v>8.9049999999999994</c:v>
                </c:pt>
                <c:pt idx="38">
                  <c:v>7.9049999999999994</c:v>
                </c:pt>
                <c:pt idx="39">
                  <c:v>9.2925000000000004</c:v>
                </c:pt>
                <c:pt idx="40">
                  <c:v>6.2925000000000004</c:v>
                </c:pt>
                <c:pt idx="41">
                  <c:v>4.2925000000000004</c:v>
                </c:pt>
                <c:pt idx="42">
                  <c:v>5.7175000000000002</c:v>
                </c:pt>
                <c:pt idx="43">
                  <c:v>5.7175000000000002</c:v>
                </c:pt>
                <c:pt idx="44">
                  <c:v>2.7175000000000002</c:v>
                </c:pt>
                <c:pt idx="45">
                  <c:v>2.7175000000000002</c:v>
                </c:pt>
                <c:pt idx="46">
                  <c:v>3.3925000000000001</c:v>
                </c:pt>
                <c:pt idx="47">
                  <c:v>1.8925000000000001</c:v>
                </c:pt>
                <c:pt idx="48">
                  <c:v>0.39250000000000007</c:v>
                </c:pt>
                <c:pt idx="49">
                  <c:v>1.8624999999999998</c:v>
                </c:pt>
                <c:pt idx="50">
                  <c:v>3.6325000000000003</c:v>
                </c:pt>
                <c:pt idx="51">
                  <c:v>1.6325000000000003</c:v>
                </c:pt>
                <c:pt idx="52">
                  <c:v>2.6225000000000005</c:v>
                </c:pt>
                <c:pt idx="53">
                  <c:v>2.6225000000000005</c:v>
                </c:pt>
                <c:pt idx="54">
                  <c:v>0.6225000000000005</c:v>
                </c:pt>
                <c:pt idx="55">
                  <c:v>-0.3774999999999995</c:v>
                </c:pt>
                <c:pt idx="56">
                  <c:v>0.54250000000000043</c:v>
                </c:pt>
                <c:pt idx="57">
                  <c:v>-0.95749999999999957</c:v>
                </c:pt>
                <c:pt idx="58">
                  <c:v>0.24249999999999972</c:v>
                </c:pt>
                <c:pt idx="59">
                  <c:v>-0.75750000000000028</c:v>
                </c:pt>
                <c:pt idx="60">
                  <c:v>-0.75750000000000028</c:v>
                </c:pt>
                <c:pt idx="61">
                  <c:v>0.51750000000000007</c:v>
                </c:pt>
                <c:pt idx="62">
                  <c:v>1.4675</c:v>
                </c:pt>
                <c:pt idx="63">
                  <c:v>-3.2499999999999973E-2</c:v>
                </c:pt>
                <c:pt idx="64">
                  <c:v>-2.0324999999999998</c:v>
                </c:pt>
                <c:pt idx="65">
                  <c:v>-3.5324999999999998</c:v>
                </c:pt>
                <c:pt idx="66">
                  <c:v>-2.0324999999999998</c:v>
                </c:pt>
                <c:pt idx="67">
                  <c:v>-1.3125</c:v>
                </c:pt>
                <c:pt idx="68">
                  <c:v>-3.3125</c:v>
                </c:pt>
                <c:pt idx="69">
                  <c:v>-3.3125</c:v>
                </c:pt>
                <c:pt idx="70">
                  <c:v>-4.3125</c:v>
                </c:pt>
                <c:pt idx="71">
                  <c:v>-7.3125</c:v>
                </c:pt>
                <c:pt idx="72">
                  <c:v>-5.9325000000000001</c:v>
                </c:pt>
                <c:pt idx="73">
                  <c:v>-8.932500000000001</c:v>
                </c:pt>
                <c:pt idx="74">
                  <c:v>-10.932500000000001</c:v>
                </c:pt>
                <c:pt idx="75">
                  <c:v>-12.432500000000001</c:v>
                </c:pt>
                <c:pt idx="76">
                  <c:v>-12.432500000000001</c:v>
                </c:pt>
                <c:pt idx="77">
                  <c:v>-13.932500000000001</c:v>
                </c:pt>
                <c:pt idx="78">
                  <c:v>-17.932500000000001</c:v>
                </c:pt>
                <c:pt idx="79">
                  <c:v>-16.982500000000002</c:v>
                </c:pt>
                <c:pt idx="80">
                  <c:v>-17.982500000000002</c:v>
                </c:pt>
                <c:pt idx="81">
                  <c:v>-16.5425</c:v>
                </c:pt>
                <c:pt idx="82">
                  <c:v>-14.1425</c:v>
                </c:pt>
                <c:pt idx="83">
                  <c:v>-9.0325000000000006</c:v>
                </c:pt>
                <c:pt idx="84">
                  <c:v>-9.0325000000000006</c:v>
                </c:pt>
                <c:pt idx="85">
                  <c:v>-10.032500000000001</c:v>
                </c:pt>
                <c:pt idx="86">
                  <c:v>-8.5475000000000012</c:v>
                </c:pt>
                <c:pt idx="87">
                  <c:v>-7.6975000000000016</c:v>
                </c:pt>
                <c:pt idx="88">
                  <c:v>-7.6975000000000016</c:v>
                </c:pt>
                <c:pt idx="89">
                  <c:v>-6.5275000000000016</c:v>
                </c:pt>
                <c:pt idx="90">
                  <c:v>-8.5275000000000016</c:v>
                </c:pt>
                <c:pt idx="91">
                  <c:v>-10.027500000000002</c:v>
                </c:pt>
                <c:pt idx="92">
                  <c:v>-7.0275000000000016</c:v>
                </c:pt>
                <c:pt idx="93">
                  <c:v>-5.9575000000000014</c:v>
                </c:pt>
                <c:pt idx="94">
                  <c:v>-4.8975000000000009</c:v>
                </c:pt>
                <c:pt idx="95">
                  <c:v>-6.8975000000000009</c:v>
                </c:pt>
                <c:pt idx="96">
                  <c:v>-5.4575000000000014</c:v>
                </c:pt>
                <c:pt idx="97">
                  <c:v>-6.9575000000000014</c:v>
                </c:pt>
                <c:pt idx="98">
                  <c:v>-6.9575000000000014</c:v>
                </c:pt>
                <c:pt idx="99">
                  <c:v>-9.9575000000000014</c:v>
                </c:pt>
                <c:pt idx="100">
                  <c:v>-8.3975000000000009</c:v>
                </c:pt>
                <c:pt idx="101">
                  <c:v>-6.4775000000000009</c:v>
                </c:pt>
                <c:pt idx="102">
                  <c:v>-6.4775000000000009</c:v>
                </c:pt>
                <c:pt idx="103">
                  <c:v>-7.4775000000000009</c:v>
                </c:pt>
                <c:pt idx="104">
                  <c:v>-8.9775000000000009</c:v>
                </c:pt>
                <c:pt idx="105">
                  <c:v>-7.2775000000000007</c:v>
                </c:pt>
                <c:pt idx="106">
                  <c:v>-7.2775000000000007</c:v>
                </c:pt>
                <c:pt idx="107">
                  <c:v>-10.2775</c:v>
                </c:pt>
                <c:pt idx="108">
                  <c:v>-8.7774999999999999</c:v>
                </c:pt>
                <c:pt idx="109">
                  <c:v>-9.7774999999999999</c:v>
                </c:pt>
                <c:pt idx="110">
                  <c:v>-10.7775</c:v>
                </c:pt>
                <c:pt idx="111">
                  <c:v>-12.7775</c:v>
                </c:pt>
                <c:pt idx="112">
                  <c:v>-11.3375</c:v>
                </c:pt>
                <c:pt idx="113">
                  <c:v>-12.3375</c:v>
                </c:pt>
                <c:pt idx="114">
                  <c:v>-13.8375</c:v>
                </c:pt>
                <c:pt idx="115">
                  <c:v>-14.8375</c:v>
                </c:pt>
                <c:pt idx="116">
                  <c:v>-16.337499999999999</c:v>
                </c:pt>
                <c:pt idx="117">
                  <c:v>-17.337499999999999</c:v>
                </c:pt>
                <c:pt idx="118">
                  <c:v>-15.477499999999999</c:v>
                </c:pt>
                <c:pt idx="119">
                  <c:v>-12.702499999999999</c:v>
                </c:pt>
                <c:pt idx="120">
                  <c:v>-11.062499999999998</c:v>
                </c:pt>
                <c:pt idx="121">
                  <c:v>-7.7624999999999975</c:v>
                </c:pt>
                <c:pt idx="122">
                  <c:v>-10.762499999999998</c:v>
                </c:pt>
                <c:pt idx="123">
                  <c:v>-13.262499999999998</c:v>
                </c:pt>
                <c:pt idx="124">
                  <c:v>-14.012499999999998</c:v>
                </c:pt>
                <c:pt idx="125">
                  <c:v>-11.102499999999997</c:v>
                </c:pt>
                <c:pt idx="126">
                  <c:v>-12.602499999999997</c:v>
                </c:pt>
                <c:pt idx="127">
                  <c:v>-14.602499999999997</c:v>
                </c:pt>
                <c:pt idx="128">
                  <c:v>-9.202499999999997</c:v>
                </c:pt>
                <c:pt idx="129">
                  <c:v>-11.202499999999997</c:v>
                </c:pt>
                <c:pt idx="130">
                  <c:v>-13.202499999999997</c:v>
                </c:pt>
                <c:pt idx="131">
                  <c:v>-14.702499999999997</c:v>
                </c:pt>
                <c:pt idx="132">
                  <c:v>-16.702499999999997</c:v>
                </c:pt>
                <c:pt idx="133">
                  <c:v>-17.702499999999997</c:v>
                </c:pt>
                <c:pt idx="134">
                  <c:v>-15.902499999999996</c:v>
                </c:pt>
                <c:pt idx="135">
                  <c:v>-13.652499999999996</c:v>
                </c:pt>
                <c:pt idx="136">
                  <c:v>-12.252499999999996</c:v>
                </c:pt>
                <c:pt idx="137">
                  <c:v>-13.252499999999996</c:v>
                </c:pt>
                <c:pt idx="138">
                  <c:v>-11.552499999999995</c:v>
                </c:pt>
                <c:pt idx="139">
                  <c:v>-9.6524999999999945</c:v>
                </c:pt>
                <c:pt idx="140">
                  <c:v>-8.1824999999999939</c:v>
                </c:pt>
                <c:pt idx="141">
                  <c:v>-6.4824999999999937</c:v>
                </c:pt>
                <c:pt idx="142">
                  <c:v>-5.2824999999999935</c:v>
                </c:pt>
                <c:pt idx="143">
                  <c:v>-3.4324999999999934</c:v>
                </c:pt>
                <c:pt idx="144">
                  <c:v>-1.9324999999999934</c:v>
                </c:pt>
                <c:pt idx="145">
                  <c:v>-0.23249999999999327</c:v>
                </c:pt>
                <c:pt idx="146">
                  <c:v>1.2825000000000064</c:v>
                </c:pt>
                <c:pt idx="147">
                  <c:v>2.6970000000000067</c:v>
                </c:pt>
                <c:pt idx="148">
                  <c:v>4.0470000000000059</c:v>
                </c:pt>
                <c:pt idx="149">
                  <c:v>5.2470000000000061</c:v>
                </c:pt>
                <c:pt idx="150">
                  <c:v>3.7470000000000061</c:v>
                </c:pt>
                <c:pt idx="151">
                  <c:v>2.2470000000000061</c:v>
                </c:pt>
                <c:pt idx="152">
                  <c:v>2.2470000000000061</c:v>
                </c:pt>
                <c:pt idx="153">
                  <c:v>0.7470000000000061</c:v>
                </c:pt>
                <c:pt idx="154">
                  <c:v>-1.2529999999999939</c:v>
                </c:pt>
                <c:pt idx="155">
                  <c:v>-2.7529999999999939</c:v>
                </c:pt>
                <c:pt idx="156">
                  <c:v>-4.7529999999999939</c:v>
                </c:pt>
                <c:pt idx="157">
                  <c:v>-7.7529999999999939</c:v>
                </c:pt>
                <c:pt idx="158">
                  <c:v>-7.7529999999999939</c:v>
                </c:pt>
                <c:pt idx="159">
                  <c:v>-7.7529999999999939</c:v>
                </c:pt>
                <c:pt idx="160">
                  <c:v>-9.252999999999993</c:v>
                </c:pt>
                <c:pt idx="161">
                  <c:v>-11.252999999999993</c:v>
                </c:pt>
                <c:pt idx="162">
                  <c:v>-9.752999999999993</c:v>
                </c:pt>
                <c:pt idx="163">
                  <c:v>-8.0729999999999933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6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101173</xdr:colOff>
      <xdr:row>166</xdr:row>
      <xdr:rowOff>77474</xdr:rowOff>
    </xdr:from>
    <xdr:to>
      <xdr:col>13</xdr:col>
      <xdr:colOff>719664</xdr:colOff>
      <xdr:row>192</xdr:row>
      <xdr:rowOff>10580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66"/>
  <sheetViews>
    <sheetView tabSelected="1" topLeftCell="A155" zoomScale="90" zoomScaleNormal="90" workbookViewId="0">
      <selection activeCell="Q174" sqref="Q174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29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7.25" customHeight="1" x14ac:dyDescent="0.2">
      <c r="A3" s="3">
        <v>1</v>
      </c>
      <c r="B3" s="4">
        <v>44775</v>
      </c>
      <c r="C3" s="3" t="s">
        <v>56</v>
      </c>
      <c r="D3" s="3" t="s">
        <v>29</v>
      </c>
      <c r="E3" s="3">
        <v>1</v>
      </c>
      <c r="F3" s="3" t="s">
        <v>57</v>
      </c>
      <c r="G3" s="3" t="s">
        <v>20</v>
      </c>
      <c r="H3" s="3" t="s">
        <v>24</v>
      </c>
      <c r="I3" s="3" t="s">
        <v>25</v>
      </c>
      <c r="J3" s="13" t="s">
        <v>39</v>
      </c>
      <c r="K3" s="23"/>
      <c r="L3" s="6" t="s">
        <v>22</v>
      </c>
      <c r="M3" s="7">
        <v>1.99</v>
      </c>
      <c r="N3" s="7">
        <v>2</v>
      </c>
      <c r="O3" s="8" t="s">
        <v>28</v>
      </c>
      <c r="P3" s="7">
        <f>N3</f>
        <v>2</v>
      </c>
      <c r="Q3" s="28">
        <f t="shared" ref="Q3:Q66" si="0">IF(AND(L3="1",O3="ja"),(N3*M3*0.95)-N3,IF(AND(L3="1",O3="nein"),N3*M3-N3,-N3))</f>
        <v>1.98</v>
      </c>
      <c r="R3" s="9">
        <f>Q3</f>
        <v>1.98</v>
      </c>
      <c r="S3" s="10">
        <f t="shared" ref="S3:S66" si="1">P3+R3</f>
        <v>3.98</v>
      </c>
      <c r="T3" s="11">
        <f t="shared" ref="T3:T66" si="2">V3/W3</f>
        <v>1</v>
      </c>
      <c r="U3" s="12">
        <f t="shared" ref="U3:U66" si="3">((S3-P3)/P3)*100%</f>
        <v>0.99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44775</v>
      </c>
      <c r="C4" s="3" t="s">
        <v>58</v>
      </c>
      <c r="D4" s="3" t="s">
        <v>23</v>
      </c>
      <c r="E4" s="3">
        <v>1</v>
      </c>
      <c r="F4" s="3" t="s">
        <v>34</v>
      </c>
      <c r="G4" s="3" t="s">
        <v>20</v>
      </c>
      <c r="H4" s="3" t="s">
        <v>24</v>
      </c>
      <c r="I4" s="3" t="s">
        <v>25</v>
      </c>
      <c r="J4" s="13" t="s">
        <v>44</v>
      </c>
      <c r="K4" s="23"/>
      <c r="L4" s="6" t="s">
        <v>22</v>
      </c>
      <c r="M4" s="3">
        <v>1.7</v>
      </c>
      <c r="N4" s="7">
        <v>3</v>
      </c>
      <c r="O4" s="8" t="s">
        <v>28</v>
      </c>
      <c r="P4" s="7">
        <f t="shared" ref="P4:P67" si="4">P3+N4</f>
        <v>5</v>
      </c>
      <c r="Q4" s="33">
        <f t="shared" si="0"/>
        <v>2.0999999999999996</v>
      </c>
      <c r="R4" s="9">
        <f t="shared" ref="R4:R67" si="5">R3+Q4</f>
        <v>4.08</v>
      </c>
      <c r="S4" s="10">
        <f t="shared" si="1"/>
        <v>9.08</v>
      </c>
      <c r="T4" s="11">
        <f t="shared" si="2"/>
        <v>1</v>
      </c>
      <c r="U4" s="12">
        <f t="shared" si="3"/>
        <v>0.81600000000000006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44775</v>
      </c>
      <c r="C5" s="3" t="s">
        <v>58</v>
      </c>
      <c r="D5" s="3" t="s">
        <v>23</v>
      </c>
      <c r="E5" s="3">
        <v>1</v>
      </c>
      <c r="F5" s="3" t="s">
        <v>59</v>
      </c>
      <c r="G5" s="3" t="s">
        <v>20</v>
      </c>
      <c r="H5" s="3" t="s">
        <v>24</v>
      </c>
      <c r="I5" s="3" t="s">
        <v>21</v>
      </c>
      <c r="J5" s="13" t="s">
        <v>44</v>
      </c>
      <c r="K5" s="23"/>
      <c r="L5" s="6" t="s">
        <v>22</v>
      </c>
      <c r="M5" s="7">
        <v>1.81</v>
      </c>
      <c r="N5" s="7">
        <v>2</v>
      </c>
      <c r="O5" s="8" t="s">
        <v>28</v>
      </c>
      <c r="P5" s="7">
        <f t="shared" si="4"/>
        <v>7</v>
      </c>
      <c r="Q5" s="28">
        <f t="shared" si="0"/>
        <v>1.62</v>
      </c>
      <c r="R5" s="9">
        <f t="shared" si="5"/>
        <v>5.7</v>
      </c>
      <c r="S5" s="10">
        <f t="shared" si="1"/>
        <v>12.7</v>
      </c>
      <c r="T5" s="11">
        <f t="shared" si="2"/>
        <v>1</v>
      </c>
      <c r="U5" s="12">
        <f t="shared" si="3"/>
        <v>0.81428571428571417</v>
      </c>
      <c r="V5">
        <f>COUNTIF($L$2:L5,1)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44776</v>
      </c>
      <c r="C6" s="3" t="s">
        <v>60</v>
      </c>
      <c r="D6" s="3" t="s">
        <v>23</v>
      </c>
      <c r="E6" s="3">
        <v>1</v>
      </c>
      <c r="F6" s="3" t="s">
        <v>61</v>
      </c>
      <c r="G6" s="3" t="s">
        <v>20</v>
      </c>
      <c r="H6" s="3" t="s">
        <v>24</v>
      </c>
      <c r="I6" s="3" t="s">
        <v>25</v>
      </c>
      <c r="J6" s="13" t="s">
        <v>35</v>
      </c>
      <c r="K6" s="23"/>
      <c r="L6" s="6" t="s">
        <v>22</v>
      </c>
      <c r="M6" s="7">
        <v>1.91</v>
      </c>
      <c r="N6" s="7">
        <v>2</v>
      </c>
      <c r="O6" s="8" t="s">
        <v>28</v>
      </c>
      <c r="P6" s="7">
        <f t="shared" si="4"/>
        <v>9</v>
      </c>
      <c r="Q6" s="28">
        <f t="shared" si="0"/>
        <v>1.8199999999999998</v>
      </c>
      <c r="R6" s="9">
        <f t="shared" si="5"/>
        <v>7.52</v>
      </c>
      <c r="S6" s="10">
        <f t="shared" si="1"/>
        <v>16.52</v>
      </c>
      <c r="T6" s="11">
        <f t="shared" si="2"/>
        <v>1</v>
      </c>
      <c r="U6" s="12">
        <f t="shared" si="3"/>
        <v>0.8355555555555555</v>
      </c>
      <c r="V6">
        <f>COUNTIF($L$2:L6,1)</f>
        <v>4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44776</v>
      </c>
      <c r="C7" s="3" t="s">
        <v>60</v>
      </c>
      <c r="D7" s="3" t="s">
        <v>23</v>
      </c>
      <c r="E7" s="3">
        <v>1</v>
      </c>
      <c r="F7" s="3" t="s">
        <v>61</v>
      </c>
      <c r="G7" s="3" t="s">
        <v>20</v>
      </c>
      <c r="H7" s="3" t="s">
        <v>24</v>
      </c>
      <c r="I7" s="3" t="s">
        <v>25</v>
      </c>
      <c r="J7" s="13" t="s">
        <v>35</v>
      </c>
      <c r="K7" s="23"/>
      <c r="L7" s="6" t="s">
        <v>22</v>
      </c>
      <c r="M7" s="7">
        <v>2.2000000000000002</v>
      </c>
      <c r="N7" s="7">
        <v>1</v>
      </c>
      <c r="O7" s="8" t="s">
        <v>28</v>
      </c>
      <c r="P7" s="7">
        <f t="shared" si="4"/>
        <v>10</v>
      </c>
      <c r="Q7" s="28">
        <f t="shared" si="0"/>
        <v>1.2000000000000002</v>
      </c>
      <c r="R7" s="9">
        <f t="shared" si="5"/>
        <v>8.7199999999999989</v>
      </c>
      <c r="S7" s="10">
        <f t="shared" si="1"/>
        <v>18.72</v>
      </c>
      <c r="T7" s="11">
        <f t="shared" si="2"/>
        <v>1</v>
      </c>
      <c r="U7" s="12">
        <f t="shared" si="3"/>
        <v>0.87199999999999989</v>
      </c>
      <c r="V7">
        <f>COUNTIF($L$2:L7,1)</f>
        <v>5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44776</v>
      </c>
      <c r="C8" s="3" t="s">
        <v>62</v>
      </c>
      <c r="D8" s="3" t="s">
        <v>23</v>
      </c>
      <c r="E8" s="3">
        <v>1</v>
      </c>
      <c r="F8" s="3" t="s">
        <v>34</v>
      </c>
      <c r="G8" s="3" t="s">
        <v>20</v>
      </c>
      <c r="H8" s="3" t="s">
        <v>24</v>
      </c>
      <c r="I8" s="3" t="s">
        <v>25</v>
      </c>
      <c r="J8" s="13" t="s">
        <v>47</v>
      </c>
      <c r="K8" s="23"/>
      <c r="L8" s="6" t="s">
        <v>22</v>
      </c>
      <c r="M8" s="7">
        <v>1.8</v>
      </c>
      <c r="N8" s="7">
        <v>2</v>
      </c>
      <c r="O8" s="8" t="s">
        <v>28</v>
      </c>
      <c r="P8" s="7">
        <f t="shared" si="4"/>
        <v>12</v>
      </c>
      <c r="Q8" s="28">
        <f t="shared" si="0"/>
        <v>1.6</v>
      </c>
      <c r="R8" s="9">
        <f t="shared" si="5"/>
        <v>10.319999999999999</v>
      </c>
      <c r="S8" s="10">
        <f t="shared" si="1"/>
        <v>22.32</v>
      </c>
      <c r="T8" s="11">
        <f t="shared" si="2"/>
        <v>1</v>
      </c>
      <c r="U8" s="12">
        <f t="shared" si="3"/>
        <v>0.86</v>
      </c>
      <c r="V8">
        <f>COUNTIF($L$2:L8,1)</f>
        <v>6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44777</v>
      </c>
      <c r="C9" s="3" t="s">
        <v>63</v>
      </c>
      <c r="D9" s="3" t="s">
        <v>64</v>
      </c>
      <c r="E9" s="3">
        <v>1</v>
      </c>
      <c r="F9" s="3" t="s">
        <v>65</v>
      </c>
      <c r="G9" s="3" t="s">
        <v>20</v>
      </c>
      <c r="H9" s="3" t="s">
        <v>36</v>
      </c>
      <c r="I9" s="3" t="s">
        <v>25</v>
      </c>
      <c r="J9" s="13" t="s">
        <v>55</v>
      </c>
      <c r="K9" s="23"/>
      <c r="L9" s="6" t="s">
        <v>22</v>
      </c>
      <c r="M9" s="7">
        <v>2.52</v>
      </c>
      <c r="N9" s="7">
        <v>1</v>
      </c>
      <c r="O9" s="8" t="s">
        <v>28</v>
      </c>
      <c r="P9" s="7">
        <f t="shared" si="4"/>
        <v>13</v>
      </c>
      <c r="Q9" s="28">
        <f t="shared" si="0"/>
        <v>1.52</v>
      </c>
      <c r="R9" s="9">
        <f t="shared" si="5"/>
        <v>11.839999999999998</v>
      </c>
      <c r="S9" s="10">
        <f t="shared" si="1"/>
        <v>24.839999999999996</v>
      </c>
      <c r="T9" s="11">
        <f t="shared" si="2"/>
        <v>1</v>
      </c>
      <c r="U9" s="12">
        <f t="shared" si="3"/>
        <v>0.91076923076923044</v>
      </c>
      <c r="V9">
        <f>COUNTIF($L$2:L9,1)</f>
        <v>7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44778</v>
      </c>
      <c r="C10" s="3" t="s">
        <v>66</v>
      </c>
      <c r="D10" s="3" t="s">
        <v>23</v>
      </c>
      <c r="E10" s="3">
        <v>1</v>
      </c>
      <c r="F10" s="3" t="s">
        <v>67</v>
      </c>
      <c r="G10" s="3" t="s">
        <v>20</v>
      </c>
      <c r="H10" s="3" t="s">
        <v>24</v>
      </c>
      <c r="I10" s="3" t="s">
        <v>25</v>
      </c>
      <c r="J10" s="13" t="s">
        <v>26</v>
      </c>
      <c r="K10" s="23"/>
      <c r="L10" s="6" t="s">
        <v>22</v>
      </c>
      <c r="M10" s="7">
        <v>2.09</v>
      </c>
      <c r="N10" s="7">
        <v>1.5</v>
      </c>
      <c r="O10" s="8" t="s">
        <v>28</v>
      </c>
      <c r="P10" s="7">
        <f t="shared" si="4"/>
        <v>14.5</v>
      </c>
      <c r="Q10" s="28">
        <f t="shared" si="0"/>
        <v>1.6349999999999998</v>
      </c>
      <c r="R10" s="9">
        <f t="shared" si="5"/>
        <v>13.474999999999998</v>
      </c>
      <c r="S10" s="10">
        <f t="shared" si="1"/>
        <v>27.974999999999998</v>
      </c>
      <c r="T10" s="11">
        <f t="shared" si="2"/>
        <v>1</v>
      </c>
      <c r="U10" s="12">
        <f t="shared" si="3"/>
        <v>0.92931034482758601</v>
      </c>
      <c r="V10">
        <f>COUNTIF($L$2:L10,1)</f>
        <v>8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44778</v>
      </c>
      <c r="C11" s="3" t="s">
        <v>68</v>
      </c>
      <c r="D11" s="3" t="s">
        <v>23</v>
      </c>
      <c r="E11" s="3">
        <v>1</v>
      </c>
      <c r="F11" s="3">
        <v>1</v>
      </c>
      <c r="G11" s="3" t="s">
        <v>20</v>
      </c>
      <c r="H11" s="3" t="s">
        <v>24</v>
      </c>
      <c r="I11" s="3" t="s">
        <v>25</v>
      </c>
      <c r="J11" s="5" t="s">
        <v>26</v>
      </c>
      <c r="K11" s="23"/>
      <c r="L11" s="6" t="s">
        <v>27</v>
      </c>
      <c r="M11" s="7">
        <v>2.0699999999999998</v>
      </c>
      <c r="N11" s="7">
        <v>3</v>
      </c>
      <c r="O11" s="8" t="s">
        <v>28</v>
      </c>
      <c r="P11" s="7">
        <f t="shared" si="4"/>
        <v>17.5</v>
      </c>
      <c r="Q11" s="32">
        <f t="shared" si="0"/>
        <v>-3</v>
      </c>
      <c r="R11" s="9">
        <f t="shared" si="5"/>
        <v>10.474999999999998</v>
      </c>
      <c r="S11" s="10">
        <f t="shared" si="1"/>
        <v>27.974999999999998</v>
      </c>
      <c r="T11" s="11">
        <f t="shared" si="2"/>
        <v>0.88888888888888884</v>
      </c>
      <c r="U11" s="12">
        <f t="shared" si="3"/>
        <v>0.59857142857142842</v>
      </c>
      <c r="V11">
        <f>COUNTIF($L$2:L11,1)</f>
        <v>8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7.25" customHeight="1" x14ac:dyDescent="0.2">
      <c r="A12" s="3">
        <v>10</v>
      </c>
      <c r="B12" s="4">
        <v>44778</v>
      </c>
      <c r="C12" s="3" t="s">
        <v>69</v>
      </c>
      <c r="D12" s="3" t="s">
        <v>23</v>
      </c>
      <c r="E12" s="3">
        <v>1</v>
      </c>
      <c r="F12" s="3" t="s">
        <v>38</v>
      </c>
      <c r="G12" s="3" t="s">
        <v>20</v>
      </c>
      <c r="H12" s="3" t="s">
        <v>24</v>
      </c>
      <c r="I12" s="3" t="s">
        <v>25</v>
      </c>
      <c r="J12" s="13" t="s">
        <v>70</v>
      </c>
      <c r="K12" s="23"/>
      <c r="L12" s="6" t="s">
        <v>22</v>
      </c>
      <c r="M12" s="7">
        <v>2.0499999999999998</v>
      </c>
      <c r="N12" s="7">
        <v>1.5</v>
      </c>
      <c r="O12" s="8" t="s">
        <v>28</v>
      </c>
      <c r="P12" s="7">
        <f t="shared" si="4"/>
        <v>19</v>
      </c>
      <c r="Q12" s="28">
        <f t="shared" si="0"/>
        <v>1.5749999999999997</v>
      </c>
      <c r="R12" s="9">
        <f t="shared" si="5"/>
        <v>12.049999999999997</v>
      </c>
      <c r="S12" s="10">
        <f t="shared" si="1"/>
        <v>31.049999999999997</v>
      </c>
      <c r="T12" s="11">
        <f t="shared" si="2"/>
        <v>0.9</v>
      </c>
      <c r="U12" s="12">
        <f t="shared" si="3"/>
        <v>0.63421052631578934</v>
      </c>
      <c r="V12">
        <f>COUNTIF($L$2:L12,1)</f>
        <v>9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44778</v>
      </c>
      <c r="C13" s="3" t="s">
        <v>71</v>
      </c>
      <c r="D13" s="3" t="s">
        <v>23</v>
      </c>
      <c r="E13" s="3">
        <v>2</v>
      </c>
      <c r="F13" s="3" t="s">
        <v>72</v>
      </c>
      <c r="G13" s="3" t="s">
        <v>20</v>
      </c>
      <c r="H13" s="3" t="s">
        <v>24</v>
      </c>
      <c r="I13" s="3" t="s">
        <v>25</v>
      </c>
      <c r="J13" s="13" t="s">
        <v>73</v>
      </c>
      <c r="K13" s="23" t="s">
        <v>46</v>
      </c>
      <c r="L13" s="6" t="s">
        <v>27</v>
      </c>
      <c r="M13" s="7">
        <v>2.44</v>
      </c>
      <c r="N13" s="7">
        <v>0.3</v>
      </c>
      <c r="O13" s="8" t="s">
        <v>28</v>
      </c>
      <c r="P13" s="7">
        <f t="shared" si="4"/>
        <v>19.3</v>
      </c>
      <c r="Q13" s="32">
        <f t="shared" si="0"/>
        <v>-0.3</v>
      </c>
      <c r="R13" s="9">
        <f t="shared" si="5"/>
        <v>11.749999999999996</v>
      </c>
      <c r="S13" s="10">
        <f t="shared" si="1"/>
        <v>31.049999999999997</v>
      </c>
      <c r="T13" s="11">
        <f t="shared" si="2"/>
        <v>0.81818181818181823</v>
      </c>
      <c r="U13" s="12">
        <f t="shared" si="3"/>
        <v>0.60880829015544025</v>
      </c>
      <c r="V13">
        <f>COUNTIF($L$2:L13,1)</f>
        <v>9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44778</v>
      </c>
      <c r="C14" s="3" t="s">
        <v>74</v>
      </c>
      <c r="D14" s="3" t="s">
        <v>23</v>
      </c>
      <c r="E14" s="3">
        <v>2</v>
      </c>
      <c r="F14" s="3" t="s">
        <v>75</v>
      </c>
      <c r="G14" s="3" t="s">
        <v>20</v>
      </c>
      <c r="H14" s="3" t="s">
        <v>24</v>
      </c>
      <c r="I14" s="3" t="s">
        <v>25</v>
      </c>
      <c r="J14" s="13" t="s">
        <v>76</v>
      </c>
      <c r="K14" s="23"/>
      <c r="L14" s="6" t="s">
        <v>27</v>
      </c>
      <c r="M14" s="7">
        <v>2.2400000000000002</v>
      </c>
      <c r="N14" s="7">
        <v>2</v>
      </c>
      <c r="O14" s="8" t="s">
        <v>28</v>
      </c>
      <c r="P14" s="7">
        <f t="shared" si="4"/>
        <v>21.3</v>
      </c>
      <c r="Q14" s="32">
        <f t="shared" si="0"/>
        <v>-2</v>
      </c>
      <c r="R14" s="9">
        <f t="shared" si="5"/>
        <v>9.7499999999999964</v>
      </c>
      <c r="S14" s="10">
        <f t="shared" si="1"/>
        <v>31.049999999999997</v>
      </c>
      <c r="T14" s="11">
        <f t="shared" si="2"/>
        <v>0.75</v>
      </c>
      <c r="U14" s="12">
        <f t="shared" si="3"/>
        <v>0.45774647887323927</v>
      </c>
      <c r="V14">
        <f>COUNTIF($L$2:L14,1)</f>
        <v>9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8" customHeight="1" x14ac:dyDescent="0.2">
      <c r="A15" s="3">
        <v>13</v>
      </c>
      <c r="B15" s="4">
        <v>44779</v>
      </c>
      <c r="C15" s="3" t="s">
        <v>77</v>
      </c>
      <c r="D15" s="3" t="s">
        <v>64</v>
      </c>
      <c r="E15" s="3">
        <v>1</v>
      </c>
      <c r="F15" s="3" t="s">
        <v>78</v>
      </c>
      <c r="G15" s="3" t="s">
        <v>20</v>
      </c>
      <c r="H15" s="3" t="s">
        <v>24</v>
      </c>
      <c r="I15" s="3" t="s">
        <v>21</v>
      </c>
      <c r="J15" s="34" t="s">
        <v>40</v>
      </c>
      <c r="K15" s="23"/>
      <c r="L15" s="6" t="s">
        <v>22</v>
      </c>
      <c r="M15" s="7">
        <v>1</v>
      </c>
      <c r="N15" s="7">
        <v>2</v>
      </c>
      <c r="O15" s="8" t="s">
        <v>28</v>
      </c>
      <c r="P15" s="7">
        <f t="shared" si="4"/>
        <v>23.3</v>
      </c>
      <c r="Q15" s="35">
        <f t="shared" si="0"/>
        <v>0</v>
      </c>
      <c r="R15" s="9">
        <f t="shared" si="5"/>
        <v>9.7499999999999964</v>
      </c>
      <c r="S15" s="10">
        <f t="shared" si="1"/>
        <v>33.049999999999997</v>
      </c>
      <c r="T15" s="11">
        <f t="shared" si="2"/>
        <v>0.76923076923076927</v>
      </c>
      <c r="U15" s="12">
        <f t="shared" si="3"/>
        <v>0.41845493562231745</v>
      </c>
      <c r="V15">
        <f>COUNTIF($L$2:L15,1)</f>
        <v>10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8" customHeight="1" x14ac:dyDescent="0.2">
      <c r="A16" s="3">
        <v>14</v>
      </c>
      <c r="B16" s="4">
        <v>44779</v>
      </c>
      <c r="C16" s="3" t="s">
        <v>79</v>
      </c>
      <c r="D16" s="3" t="s">
        <v>23</v>
      </c>
      <c r="E16" s="3">
        <v>1</v>
      </c>
      <c r="F16" s="3" t="s">
        <v>45</v>
      </c>
      <c r="G16" s="3" t="s">
        <v>20</v>
      </c>
      <c r="H16" s="3" t="s">
        <v>24</v>
      </c>
      <c r="I16" s="3" t="s">
        <v>25</v>
      </c>
      <c r="J16" s="13" t="s">
        <v>33</v>
      </c>
      <c r="K16" s="23"/>
      <c r="L16" s="6" t="s">
        <v>22</v>
      </c>
      <c r="M16" s="7">
        <v>1.9</v>
      </c>
      <c r="N16" s="7">
        <v>2</v>
      </c>
      <c r="O16" s="8" t="s">
        <v>28</v>
      </c>
      <c r="P16" s="7">
        <f t="shared" si="4"/>
        <v>25.3</v>
      </c>
      <c r="Q16" s="28">
        <f t="shared" si="0"/>
        <v>1.7999999999999998</v>
      </c>
      <c r="R16" s="9">
        <f t="shared" si="5"/>
        <v>11.549999999999997</v>
      </c>
      <c r="S16" s="10">
        <f t="shared" si="1"/>
        <v>36.849999999999994</v>
      </c>
      <c r="T16" s="11">
        <f t="shared" si="2"/>
        <v>0.7857142857142857</v>
      </c>
      <c r="U16" s="12">
        <f t="shared" si="3"/>
        <v>0.45652173913043453</v>
      </c>
      <c r="V16">
        <f>COUNTIF($L$2:L16,1)</f>
        <v>11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8" customHeight="1" x14ac:dyDescent="0.2">
      <c r="A17" s="3">
        <v>15</v>
      </c>
      <c r="B17" s="4">
        <v>44779</v>
      </c>
      <c r="C17" s="3" t="s">
        <v>80</v>
      </c>
      <c r="D17" s="3" t="s">
        <v>23</v>
      </c>
      <c r="E17" s="3">
        <v>1</v>
      </c>
      <c r="F17" s="3" t="s">
        <v>48</v>
      </c>
      <c r="G17" s="3" t="s">
        <v>20</v>
      </c>
      <c r="H17" s="3" t="s">
        <v>24</v>
      </c>
      <c r="I17" s="3" t="s">
        <v>25</v>
      </c>
      <c r="J17" s="5" t="s">
        <v>30</v>
      </c>
      <c r="K17" s="23" t="s">
        <v>46</v>
      </c>
      <c r="L17" s="6" t="s">
        <v>27</v>
      </c>
      <c r="M17" s="7">
        <v>1.8</v>
      </c>
      <c r="N17" s="7">
        <v>3</v>
      </c>
      <c r="O17" s="8" t="s">
        <v>28</v>
      </c>
      <c r="P17" s="7">
        <f t="shared" si="4"/>
        <v>28.3</v>
      </c>
      <c r="Q17" s="32">
        <f t="shared" si="0"/>
        <v>-3</v>
      </c>
      <c r="R17" s="9">
        <f t="shared" si="5"/>
        <v>8.5499999999999972</v>
      </c>
      <c r="S17" s="10">
        <f t="shared" si="1"/>
        <v>36.849999999999994</v>
      </c>
      <c r="T17" s="11">
        <f t="shared" si="2"/>
        <v>0.73333333333333328</v>
      </c>
      <c r="U17" s="12">
        <f t="shared" si="3"/>
        <v>0.30212014134275594</v>
      </c>
      <c r="V17">
        <f>COUNTIF($L$2:L17,1)</f>
        <v>11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8" customHeight="1" x14ac:dyDescent="0.2">
      <c r="A18" s="3">
        <v>16</v>
      </c>
      <c r="B18" s="4">
        <v>44779</v>
      </c>
      <c r="C18" s="3" t="s">
        <v>77</v>
      </c>
      <c r="D18" s="3" t="s">
        <v>64</v>
      </c>
      <c r="E18" s="3">
        <v>1</v>
      </c>
      <c r="F18" s="3" t="s">
        <v>43</v>
      </c>
      <c r="G18" s="3" t="s">
        <v>20</v>
      </c>
      <c r="H18" s="3" t="s">
        <v>24</v>
      </c>
      <c r="I18" s="3" t="s">
        <v>21</v>
      </c>
      <c r="J18" s="13" t="s">
        <v>33</v>
      </c>
      <c r="K18" s="23"/>
      <c r="L18" s="6" t="s">
        <v>22</v>
      </c>
      <c r="M18" s="7">
        <v>1.9</v>
      </c>
      <c r="N18" s="7">
        <v>2</v>
      </c>
      <c r="O18" s="8" t="s">
        <v>28</v>
      </c>
      <c r="P18" s="7">
        <f t="shared" si="4"/>
        <v>30.3</v>
      </c>
      <c r="Q18" s="28">
        <f t="shared" si="0"/>
        <v>1.7999999999999998</v>
      </c>
      <c r="R18" s="9">
        <f t="shared" si="5"/>
        <v>10.349999999999998</v>
      </c>
      <c r="S18" s="10">
        <f t="shared" si="1"/>
        <v>40.65</v>
      </c>
      <c r="T18" s="11">
        <f t="shared" si="2"/>
        <v>0.75</v>
      </c>
      <c r="U18" s="12">
        <f t="shared" si="3"/>
        <v>0.3415841584158415</v>
      </c>
      <c r="V18">
        <f>COUNTIF($L$2:L18,1)</f>
        <v>12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8" customHeight="1" x14ac:dyDescent="0.2">
      <c r="A19" s="3">
        <v>17</v>
      </c>
      <c r="B19" s="4">
        <v>44779</v>
      </c>
      <c r="C19" s="3" t="s">
        <v>81</v>
      </c>
      <c r="D19" s="3" t="s">
        <v>23</v>
      </c>
      <c r="E19" s="3">
        <v>1</v>
      </c>
      <c r="F19" s="3" t="s">
        <v>34</v>
      </c>
      <c r="G19" s="3" t="s">
        <v>20</v>
      </c>
      <c r="H19" s="3" t="s">
        <v>24</v>
      </c>
      <c r="I19" s="3" t="s">
        <v>25</v>
      </c>
      <c r="J19" s="5" t="s">
        <v>30</v>
      </c>
      <c r="K19" s="23"/>
      <c r="L19" s="6" t="s">
        <v>27</v>
      </c>
      <c r="M19" s="7">
        <v>2.0499999999999998</v>
      </c>
      <c r="N19" s="7">
        <v>0.75</v>
      </c>
      <c r="O19" s="8" t="s">
        <v>28</v>
      </c>
      <c r="P19" s="7">
        <f t="shared" si="4"/>
        <v>31.05</v>
      </c>
      <c r="Q19" s="32">
        <f t="shared" si="0"/>
        <v>-0.75</v>
      </c>
      <c r="R19" s="9">
        <f t="shared" si="5"/>
        <v>9.5999999999999979</v>
      </c>
      <c r="S19" s="10">
        <f t="shared" si="1"/>
        <v>40.65</v>
      </c>
      <c r="T19" s="11">
        <f t="shared" si="2"/>
        <v>0.70588235294117652</v>
      </c>
      <c r="U19" s="12">
        <f t="shared" si="3"/>
        <v>0.30917874396135259</v>
      </c>
      <c r="V19">
        <f>COUNTIF($L$2:L19,1)</f>
        <v>12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" customHeight="1" x14ac:dyDescent="0.2">
      <c r="A20" s="3">
        <v>18</v>
      </c>
      <c r="B20" s="4">
        <v>44779</v>
      </c>
      <c r="C20" s="3" t="s">
        <v>82</v>
      </c>
      <c r="D20" s="3" t="s">
        <v>23</v>
      </c>
      <c r="E20" s="3">
        <v>1</v>
      </c>
      <c r="F20" s="3" t="s">
        <v>61</v>
      </c>
      <c r="G20" s="3" t="s">
        <v>20</v>
      </c>
      <c r="H20" s="3" t="s">
        <v>24</v>
      </c>
      <c r="I20" s="3" t="s">
        <v>25</v>
      </c>
      <c r="J20" s="5" t="s">
        <v>37</v>
      </c>
      <c r="K20" s="23"/>
      <c r="L20" s="6" t="s">
        <v>27</v>
      </c>
      <c r="M20" s="7">
        <v>2.06</v>
      </c>
      <c r="N20" s="7">
        <v>1.5</v>
      </c>
      <c r="O20" s="8" t="s">
        <v>28</v>
      </c>
      <c r="P20" s="7">
        <f t="shared" si="4"/>
        <v>32.549999999999997</v>
      </c>
      <c r="Q20" s="32">
        <f t="shared" si="0"/>
        <v>-1.5</v>
      </c>
      <c r="R20" s="9">
        <f t="shared" si="5"/>
        <v>8.0999999999999979</v>
      </c>
      <c r="S20" s="10">
        <f t="shared" si="1"/>
        <v>40.649999999999991</v>
      </c>
      <c r="T20" s="11">
        <f t="shared" si="2"/>
        <v>0.66666666666666663</v>
      </c>
      <c r="U20" s="12">
        <f t="shared" si="3"/>
        <v>0.24884792626728094</v>
      </c>
      <c r="V20">
        <f>COUNTIF($L$2:L20,1)</f>
        <v>12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8" customHeight="1" x14ac:dyDescent="0.2">
      <c r="A21" s="3">
        <v>19</v>
      </c>
      <c r="B21" s="4">
        <v>44779</v>
      </c>
      <c r="C21" s="3" t="s">
        <v>83</v>
      </c>
      <c r="D21" s="3" t="s">
        <v>23</v>
      </c>
      <c r="E21" s="3">
        <v>1</v>
      </c>
      <c r="F21" s="3" t="s">
        <v>38</v>
      </c>
      <c r="G21" s="3" t="s">
        <v>20</v>
      </c>
      <c r="H21" s="3" t="s">
        <v>24</v>
      </c>
      <c r="I21" s="3" t="s">
        <v>25</v>
      </c>
      <c r="J21" s="5" t="s">
        <v>40</v>
      </c>
      <c r="K21" s="23"/>
      <c r="L21" s="6" t="s">
        <v>27</v>
      </c>
      <c r="M21" s="7">
        <v>1.8</v>
      </c>
      <c r="N21" s="7">
        <v>3</v>
      </c>
      <c r="O21" s="8" t="s">
        <v>28</v>
      </c>
      <c r="P21" s="7">
        <f t="shared" si="4"/>
        <v>35.549999999999997</v>
      </c>
      <c r="Q21" s="32">
        <f t="shared" si="0"/>
        <v>-3</v>
      </c>
      <c r="R21" s="9">
        <f t="shared" si="5"/>
        <v>5.0999999999999979</v>
      </c>
      <c r="S21" s="10">
        <f t="shared" si="1"/>
        <v>40.649999999999991</v>
      </c>
      <c r="T21" s="11">
        <f t="shared" si="2"/>
        <v>0.63157894736842102</v>
      </c>
      <c r="U21" s="12">
        <f t="shared" si="3"/>
        <v>0.1434599156118142</v>
      </c>
      <c r="V21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8" customHeight="1" x14ac:dyDescent="0.2">
      <c r="A22" s="3">
        <v>20</v>
      </c>
      <c r="B22" s="4">
        <v>44779</v>
      </c>
      <c r="C22" s="3" t="s">
        <v>84</v>
      </c>
      <c r="D22" s="3" t="s">
        <v>23</v>
      </c>
      <c r="E22" s="3">
        <v>1</v>
      </c>
      <c r="F22" s="3" t="s">
        <v>85</v>
      </c>
      <c r="G22" s="3" t="s">
        <v>20</v>
      </c>
      <c r="H22" s="3" t="s">
        <v>24</v>
      </c>
      <c r="I22" s="3" t="s">
        <v>25</v>
      </c>
      <c r="J22" s="13" t="s">
        <v>70</v>
      </c>
      <c r="K22" s="23"/>
      <c r="L22" s="6" t="s">
        <v>22</v>
      </c>
      <c r="M22" s="7">
        <v>1.9</v>
      </c>
      <c r="N22" s="7">
        <v>2</v>
      </c>
      <c r="O22" s="8" t="s">
        <v>28</v>
      </c>
      <c r="P22" s="7">
        <f t="shared" si="4"/>
        <v>37.549999999999997</v>
      </c>
      <c r="Q22" s="28">
        <f t="shared" si="0"/>
        <v>1.7999999999999998</v>
      </c>
      <c r="R22" s="9">
        <f t="shared" si="5"/>
        <v>6.8999999999999977</v>
      </c>
      <c r="S22" s="10">
        <f t="shared" si="1"/>
        <v>44.449999999999996</v>
      </c>
      <c r="T22" s="11">
        <f t="shared" si="2"/>
        <v>0.65</v>
      </c>
      <c r="U22" s="12">
        <f t="shared" si="3"/>
        <v>0.18375499334221035</v>
      </c>
      <c r="V22">
        <f>COUNTIF($L$2:L22,1)</f>
        <v>13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" customHeight="1" x14ac:dyDescent="0.2">
      <c r="A23" s="3">
        <v>21</v>
      </c>
      <c r="B23" s="4">
        <v>44779</v>
      </c>
      <c r="C23" s="3" t="s">
        <v>86</v>
      </c>
      <c r="D23" s="3" t="s">
        <v>23</v>
      </c>
      <c r="E23" s="3">
        <v>1</v>
      </c>
      <c r="F23" s="3" t="s">
        <v>34</v>
      </c>
      <c r="G23" s="3" t="s">
        <v>20</v>
      </c>
      <c r="H23" s="3" t="s">
        <v>24</v>
      </c>
      <c r="I23" s="3" t="s">
        <v>25</v>
      </c>
      <c r="J23" s="5" t="s">
        <v>41</v>
      </c>
      <c r="K23" s="23" t="s">
        <v>46</v>
      </c>
      <c r="L23" s="6" t="s">
        <v>27</v>
      </c>
      <c r="M23" s="7">
        <v>2.0099999999999998</v>
      </c>
      <c r="N23" s="7">
        <v>1.5</v>
      </c>
      <c r="O23" s="8" t="s">
        <v>28</v>
      </c>
      <c r="P23" s="7">
        <f t="shared" si="4"/>
        <v>39.049999999999997</v>
      </c>
      <c r="Q23" s="32">
        <f t="shared" si="0"/>
        <v>-1.5</v>
      </c>
      <c r="R23" s="9">
        <f t="shared" si="5"/>
        <v>5.3999999999999977</v>
      </c>
      <c r="S23" s="10">
        <f t="shared" si="1"/>
        <v>44.449999999999996</v>
      </c>
      <c r="T23" s="11">
        <f t="shared" si="2"/>
        <v>0.61904761904761907</v>
      </c>
      <c r="U23" s="12">
        <f t="shared" si="3"/>
        <v>0.13828425096030728</v>
      </c>
      <c r="V23">
        <f>COUNTIF($L$2:L23,1)</f>
        <v>13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" customHeight="1" x14ac:dyDescent="0.2">
      <c r="A24" s="3">
        <v>22</v>
      </c>
      <c r="B24" s="4">
        <v>44779</v>
      </c>
      <c r="C24" s="3" t="s">
        <v>87</v>
      </c>
      <c r="D24" s="3" t="s">
        <v>23</v>
      </c>
      <c r="E24" s="3">
        <v>1</v>
      </c>
      <c r="F24" s="3" t="s">
        <v>34</v>
      </c>
      <c r="G24" s="3" t="s">
        <v>20</v>
      </c>
      <c r="H24" s="3" t="s">
        <v>24</v>
      </c>
      <c r="I24" s="3" t="s">
        <v>25</v>
      </c>
      <c r="J24" s="13" t="s">
        <v>49</v>
      </c>
      <c r="K24" s="23"/>
      <c r="L24" s="6" t="s">
        <v>22</v>
      </c>
      <c r="M24" s="7">
        <v>2</v>
      </c>
      <c r="N24" s="7">
        <v>3</v>
      </c>
      <c r="O24" s="8" t="s">
        <v>28</v>
      </c>
      <c r="P24" s="7">
        <f t="shared" si="4"/>
        <v>42.05</v>
      </c>
      <c r="Q24" s="28">
        <f t="shared" si="0"/>
        <v>3</v>
      </c>
      <c r="R24" s="9">
        <f t="shared" si="5"/>
        <v>8.3999999999999986</v>
      </c>
      <c r="S24" s="10">
        <f t="shared" si="1"/>
        <v>50.449999999999996</v>
      </c>
      <c r="T24" s="11">
        <f t="shared" si="2"/>
        <v>0.63636363636363635</v>
      </c>
      <c r="U24" s="12">
        <f t="shared" si="3"/>
        <v>0.19976218787158143</v>
      </c>
      <c r="V24">
        <f>COUNTIF($L$2:L24,1)</f>
        <v>14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" customHeight="1" x14ac:dyDescent="0.2">
      <c r="A25" s="3">
        <v>23</v>
      </c>
      <c r="B25" s="4">
        <v>44779</v>
      </c>
      <c r="C25" s="3" t="s">
        <v>88</v>
      </c>
      <c r="D25" s="3" t="s">
        <v>23</v>
      </c>
      <c r="E25" s="3">
        <v>1</v>
      </c>
      <c r="F25" s="3" t="s">
        <v>51</v>
      </c>
      <c r="G25" s="3" t="s">
        <v>20</v>
      </c>
      <c r="H25" s="3" t="s">
        <v>24</v>
      </c>
      <c r="I25" s="3" t="s">
        <v>25</v>
      </c>
      <c r="J25" s="13" t="s">
        <v>42</v>
      </c>
      <c r="K25" s="23"/>
      <c r="L25" s="6" t="s">
        <v>22</v>
      </c>
      <c r="M25" s="7">
        <v>2.08</v>
      </c>
      <c r="N25" s="7">
        <v>2</v>
      </c>
      <c r="O25" s="8" t="s">
        <v>28</v>
      </c>
      <c r="P25" s="7">
        <f t="shared" si="4"/>
        <v>44.05</v>
      </c>
      <c r="Q25" s="28">
        <f t="shared" si="0"/>
        <v>2.16</v>
      </c>
      <c r="R25" s="9">
        <f t="shared" si="5"/>
        <v>10.559999999999999</v>
      </c>
      <c r="S25" s="10">
        <f t="shared" si="1"/>
        <v>54.61</v>
      </c>
      <c r="T25" s="11">
        <f t="shared" si="2"/>
        <v>0.65217391304347827</v>
      </c>
      <c r="U25" s="12">
        <f t="shared" si="3"/>
        <v>0.2397275822928491</v>
      </c>
      <c r="V25">
        <f>COUNTIF($L$2:L25,1)</f>
        <v>15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44779</v>
      </c>
      <c r="C26" s="3" t="s">
        <v>89</v>
      </c>
      <c r="D26" s="3" t="s">
        <v>23</v>
      </c>
      <c r="E26" s="3">
        <v>2</v>
      </c>
      <c r="F26" s="3" t="s">
        <v>90</v>
      </c>
      <c r="G26" s="3" t="s">
        <v>20</v>
      </c>
      <c r="H26" s="3" t="s">
        <v>24</v>
      </c>
      <c r="I26" s="3" t="s">
        <v>25</v>
      </c>
      <c r="J26" s="13" t="s">
        <v>91</v>
      </c>
      <c r="K26" s="23"/>
      <c r="L26" s="6" t="s">
        <v>22</v>
      </c>
      <c r="M26" s="7">
        <v>2.33</v>
      </c>
      <c r="N26" s="7">
        <v>1.5</v>
      </c>
      <c r="O26" s="8" t="s">
        <v>28</v>
      </c>
      <c r="P26" s="7">
        <f t="shared" si="4"/>
        <v>45.55</v>
      </c>
      <c r="Q26" s="28">
        <f t="shared" si="0"/>
        <v>1.9950000000000001</v>
      </c>
      <c r="R26" s="9">
        <f t="shared" si="5"/>
        <v>12.555</v>
      </c>
      <c r="S26" s="10">
        <f t="shared" si="1"/>
        <v>58.104999999999997</v>
      </c>
      <c r="T26" s="11">
        <f t="shared" si="2"/>
        <v>0.66666666666666663</v>
      </c>
      <c r="U26" s="12">
        <f t="shared" si="3"/>
        <v>0.27563117453347968</v>
      </c>
      <c r="V26">
        <f>COUNTIF($L$2:L26,1)</f>
        <v>16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6.5" customHeight="1" x14ac:dyDescent="0.2">
      <c r="A27" s="3">
        <v>25</v>
      </c>
      <c r="B27" s="4">
        <v>44779</v>
      </c>
      <c r="C27" s="3" t="s">
        <v>92</v>
      </c>
      <c r="D27" s="3" t="s">
        <v>23</v>
      </c>
      <c r="E27" s="3">
        <v>1</v>
      </c>
      <c r="F27" s="3" t="s">
        <v>93</v>
      </c>
      <c r="G27" s="3" t="s">
        <v>20</v>
      </c>
      <c r="H27" s="3" t="s">
        <v>24</v>
      </c>
      <c r="I27" s="3" t="s">
        <v>25</v>
      </c>
      <c r="J27" s="5" t="s">
        <v>26</v>
      </c>
      <c r="K27" s="23" t="s">
        <v>94</v>
      </c>
      <c r="L27" s="6" t="s">
        <v>27</v>
      </c>
      <c r="M27" s="7">
        <v>2</v>
      </c>
      <c r="N27" s="7">
        <v>1.5</v>
      </c>
      <c r="O27" s="8" t="s">
        <v>28</v>
      </c>
      <c r="P27" s="7">
        <f t="shared" si="4"/>
        <v>47.05</v>
      </c>
      <c r="Q27" s="32">
        <f t="shared" si="0"/>
        <v>-1.5</v>
      </c>
      <c r="R27" s="9">
        <f t="shared" si="5"/>
        <v>11.055</v>
      </c>
      <c r="S27" s="10">
        <f t="shared" si="1"/>
        <v>58.104999999999997</v>
      </c>
      <c r="T27" s="11">
        <f t="shared" si="2"/>
        <v>0.64</v>
      </c>
      <c r="U27" s="12">
        <f t="shared" si="3"/>
        <v>0.23496280552603613</v>
      </c>
      <c r="V27">
        <f>COUNTIF($L$2:L27,1)</f>
        <v>16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44779</v>
      </c>
      <c r="C28" s="3" t="s">
        <v>95</v>
      </c>
      <c r="D28" s="3" t="s">
        <v>23</v>
      </c>
      <c r="E28" s="3">
        <v>2</v>
      </c>
      <c r="F28" s="3" t="s">
        <v>96</v>
      </c>
      <c r="G28" s="3" t="s">
        <v>20</v>
      </c>
      <c r="H28" s="3" t="s">
        <v>24</v>
      </c>
      <c r="I28" s="3" t="s">
        <v>25</v>
      </c>
      <c r="J28" s="5" t="s">
        <v>97</v>
      </c>
      <c r="K28" s="23"/>
      <c r="L28" s="6" t="s">
        <v>27</v>
      </c>
      <c r="M28" s="7">
        <v>2.29</v>
      </c>
      <c r="N28" s="7">
        <v>3</v>
      </c>
      <c r="O28" s="8" t="s">
        <v>28</v>
      </c>
      <c r="P28" s="7">
        <f t="shared" si="4"/>
        <v>50.05</v>
      </c>
      <c r="Q28" s="32">
        <f t="shared" si="0"/>
        <v>-3</v>
      </c>
      <c r="R28" s="9">
        <f t="shared" si="5"/>
        <v>8.0549999999999997</v>
      </c>
      <c r="S28" s="10">
        <f t="shared" si="1"/>
        <v>58.104999999999997</v>
      </c>
      <c r="T28" s="11">
        <f t="shared" si="2"/>
        <v>0.61538461538461542</v>
      </c>
      <c r="U28" s="12">
        <f t="shared" si="3"/>
        <v>0.16093906093906094</v>
      </c>
      <c r="V28">
        <f>COUNTIF($L$2:L28,1)</f>
        <v>16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44779</v>
      </c>
      <c r="C29" s="3" t="s">
        <v>98</v>
      </c>
      <c r="D29" s="3" t="s">
        <v>23</v>
      </c>
      <c r="E29" s="3">
        <v>1</v>
      </c>
      <c r="F29" s="3" t="s">
        <v>54</v>
      </c>
      <c r="G29" s="3" t="s">
        <v>20</v>
      </c>
      <c r="H29" s="3" t="s">
        <v>24</v>
      </c>
      <c r="I29" s="3" t="s">
        <v>21</v>
      </c>
      <c r="J29" s="13" t="s">
        <v>39</v>
      </c>
      <c r="K29" s="23"/>
      <c r="L29" s="6" t="s">
        <v>22</v>
      </c>
      <c r="M29" s="7">
        <v>2.1</v>
      </c>
      <c r="N29" s="7">
        <v>1.5</v>
      </c>
      <c r="O29" s="8" t="s">
        <v>28</v>
      </c>
      <c r="P29" s="7">
        <f t="shared" si="4"/>
        <v>51.55</v>
      </c>
      <c r="Q29" s="28">
        <f t="shared" si="0"/>
        <v>1.6500000000000004</v>
      </c>
      <c r="R29" s="9">
        <f t="shared" si="5"/>
        <v>9.7050000000000001</v>
      </c>
      <c r="S29" s="10">
        <f t="shared" si="1"/>
        <v>61.254999999999995</v>
      </c>
      <c r="T29" s="11">
        <f t="shared" si="2"/>
        <v>0.62962962962962965</v>
      </c>
      <c r="U29" s="12">
        <f t="shared" si="3"/>
        <v>0.18826382153249271</v>
      </c>
      <c r="V29">
        <f>COUNTIF($L$2:L29,1)</f>
        <v>17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44779</v>
      </c>
      <c r="C30" s="3" t="s">
        <v>99</v>
      </c>
      <c r="D30" s="3" t="s">
        <v>64</v>
      </c>
      <c r="E30" s="3">
        <v>1</v>
      </c>
      <c r="F30" s="3" t="s">
        <v>100</v>
      </c>
      <c r="G30" s="3" t="s">
        <v>20</v>
      </c>
      <c r="H30" s="3" t="s">
        <v>24</v>
      </c>
      <c r="I30" s="3" t="s">
        <v>25</v>
      </c>
      <c r="J30" s="13" t="s">
        <v>53</v>
      </c>
      <c r="K30" s="23"/>
      <c r="L30" s="6" t="s">
        <v>22</v>
      </c>
      <c r="M30" s="7">
        <v>1.75</v>
      </c>
      <c r="N30" s="7">
        <v>2</v>
      </c>
      <c r="O30" s="8" t="s">
        <v>28</v>
      </c>
      <c r="P30" s="7">
        <f t="shared" si="4"/>
        <v>53.55</v>
      </c>
      <c r="Q30" s="28">
        <f t="shared" si="0"/>
        <v>1.5</v>
      </c>
      <c r="R30" s="9">
        <f t="shared" si="5"/>
        <v>11.205</v>
      </c>
      <c r="S30" s="10">
        <f t="shared" si="1"/>
        <v>64.754999999999995</v>
      </c>
      <c r="T30" s="11">
        <f t="shared" si="2"/>
        <v>0.6428571428571429</v>
      </c>
      <c r="U30" s="12">
        <f t="shared" si="3"/>
        <v>0.20924369747899157</v>
      </c>
      <c r="V30">
        <f>COUNTIF($L$2:L30,1)</f>
        <v>18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6.5" customHeight="1" x14ac:dyDescent="0.2">
      <c r="A31" s="3">
        <v>29</v>
      </c>
      <c r="B31" s="4">
        <v>44780</v>
      </c>
      <c r="C31" s="3" t="s">
        <v>101</v>
      </c>
      <c r="D31" s="3" t="s">
        <v>23</v>
      </c>
      <c r="E31" s="3">
        <v>1</v>
      </c>
      <c r="F31" s="3" t="s">
        <v>38</v>
      </c>
      <c r="G31" s="3" t="s">
        <v>20</v>
      </c>
      <c r="H31" s="3" t="s">
        <v>24</v>
      </c>
      <c r="I31" s="3" t="s">
        <v>25</v>
      </c>
      <c r="J31" s="5" t="s">
        <v>40</v>
      </c>
      <c r="K31" s="23"/>
      <c r="L31" s="6" t="s">
        <v>27</v>
      </c>
      <c r="M31" s="7">
        <v>2.0299999999999998</v>
      </c>
      <c r="N31" s="7">
        <v>2</v>
      </c>
      <c r="O31" s="8" t="s">
        <v>28</v>
      </c>
      <c r="P31" s="7">
        <f t="shared" si="4"/>
        <v>55.55</v>
      </c>
      <c r="Q31" s="32">
        <f t="shared" si="0"/>
        <v>-2</v>
      </c>
      <c r="R31" s="9">
        <f t="shared" si="5"/>
        <v>9.2050000000000001</v>
      </c>
      <c r="S31" s="10">
        <f t="shared" si="1"/>
        <v>64.754999999999995</v>
      </c>
      <c r="T31" s="11">
        <f t="shared" si="2"/>
        <v>0.62068965517241381</v>
      </c>
      <c r="U31" s="12">
        <f t="shared" si="3"/>
        <v>0.16570657065706568</v>
      </c>
      <c r="V31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44780</v>
      </c>
      <c r="C32" s="3" t="s">
        <v>102</v>
      </c>
      <c r="D32" s="3" t="s">
        <v>23</v>
      </c>
      <c r="E32" s="3">
        <v>2</v>
      </c>
      <c r="F32" s="3" t="s">
        <v>103</v>
      </c>
      <c r="G32" s="3" t="s">
        <v>20</v>
      </c>
      <c r="H32" s="3" t="s">
        <v>24</v>
      </c>
      <c r="I32" s="3" t="s">
        <v>25</v>
      </c>
      <c r="J32" s="5" t="s">
        <v>52</v>
      </c>
      <c r="K32" s="23"/>
      <c r="L32" s="6" t="s">
        <v>27</v>
      </c>
      <c r="M32" s="7">
        <v>2.09</v>
      </c>
      <c r="N32" s="7">
        <v>3</v>
      </c>
      <c r="O32" s="8" t="s">
        <v>28</v>
      </c>
      <c r="P32" s="7">
        <f t="shared" si="4"/>
        <v>58.55</v>
      </c>
      <c r="Q32" s="32">
        <f t="shared" si="0"/>
        <v>-3</v>
      </c>
      <c r="R32" s="9">
        <f t="shared" si="5"/>
        <v>6.2050000000000001</v>
      </c>
      <c r="S32" s="10">
        <f t="shared" si="1"/>
        <v>64.754999999999995</v>
      </c>
      <c r="T32" s="11">
        <f t="shared" si="2"/>
        <v>0.6</v>
      </c>
      <c r="U32" s="12">
        <f t="shared" si="3"/>
        <v>0.10597779675491031</v>
      </c>
      <c r="V32">
        <f>COUNTIF($L$2:L32,1)</f>
        <v>18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44780</v>
      </c>
      <c r="C33" s="3" t="s">
        <v>104</v>
      </c>
      <c r="D33" s="3" t="s">
        <v>23</v>
      </c>
      <c r="E33" s="3">
        <v>1</v>
      </c>
      <c r="F33" s="3" t="s">
        <v>38</v>
      </c>
      <c r="G33" s="3" t="s">
        <v>20</v>
      </c>
      <c r="H33" s="3" t="s">
        <v>24</v>
      </c>
      <c r="I33" s="3" t="s">
        <v>25</v>
      </c>
      <c r="J33" s="13" t="s">
        <v>50</v>
      </c>
      <c r="K33" s="23"/>
      <c r="L33" s="6" t="s">
        <v>22</v>
      </c>
      <c r="M33" s="7">
        <v>1.75</v>
      </c>
      <c r="N33" s="7">
        <v>3</v>
      </c>
      <c r="O33" s="8" t="s">
        <v>28</v>
      </c>
      <c r="P33" s="7">
        <f t="shared" si="4"/>
        <v>61.55</v>
      </c>
      <c r="Q33" s="28">
        <f t="shared" si="0"/>
        <v>2.25</v>
      </c>
      <c r="R33" s="9">
        <f t="shared" si="5"/>
        <v>8.4550000000000001</v>
      </c>
      <c r="S33" s="10">
        <f t="shared" si="1"/>
        <v>70.004999999999995</v>
      </c>
      <c r="T33" s="11">
        <f t="shared" si="2"/>
        <v>0.61290322580645162</v>
      </c>
      <c r="U33" s="12">
        <f t="shared" si="3"/>
        <v>0.1373679935012185</v>
      </c>
      <c r="V33">
        <f>COUNTIF($L$2:L33,1)</f>
        <v>19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44780</v>
      </c>
      <c r="C34" s="3" t="s">
        <v>105</v>
      </c>
      <c r="D34" s="3" t="s">
        <v>23</v>
      </c>
      <c r="E34" s="3">
        <v>1</v>
      </c>
      <c r="F34" s="3">
        <v>2</v>
      </c>
      <c r="G34" s="3" t="s">
        <v>20</v>
      </c>
      <c r="H34" s="3" t="s">
        <v>24</v>
      </c>
      <c r="I34" s="3" t="s">
        <v>25</v>
      </c>
      <c r="J34" s="5" t="s">
        <v>106</v>
      </c>
      <c r="K34" s="23"/>
      <c r="L34" s="6" t="s">
        <v>27</v>
      </c>
      <c r="M34" s="7">
        <v>1.98</v>
      </c>
      <c r="N34" s="7">
        <v>1.5</v>
      </c>
      <c r="O34" s="8" t="s">
        <v>28</v>
      </c>
      <c r="P34" s="7">
        <f t="shared" si="4"/>
        <v>63.05</v>
      </c>
      <c r="Q34" s="32">
        <f t="shared" si="0"/>
        <v>-1.5</v>
      </c>
      <c r="R34" s="9">
        <f t="shared" si="5"/>
        <v>6.9550000000000001</v>
      </c>
      <c r="S34" s="10">
        <f t="shared" si="1"/>
        <v>70.004999999999995</v>
      </c>
      <c r="T34" s="11">
        <f t="shared" si="2"/>
        <v>0.59375</v>
      </c>
      <c r="U34" s="12">
        <f t="shared" si="3"/>
        <v>0.11030927835051545</v>
      </c>
      <c r="V34">
        <f>COUNTIF($L$2:L34,1)</f>
        <v>19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44780</v>
      </c>
      <c r="C35" s="3" t="s">
        <v>107</v>
      </c>
      <c r="D35" s="3" t="s">
        <v>23</v>
      </c>
      <c r="E35" s="3">
        <v>1</v>
      </c>
      <c r="F35" s="3" t="s">
        <v>48</v>
      </c>
      <c r="G35" s="3" t="s">
        <v>20</v>
      </c>
      <c r="H35" s="3" t="s">
        <v>24</v>
      </c>
      <c r="I35" s="3" t="s">
        <v>25</v>
      </c>
      <c r="J35" s="34" t="s">
        <v>31</v>
      </c>
      <c r="K35" s="23"/>
      <c r="L35" s="6" t="s">
        <v>22</v>
      </c>
      <c r="M35" s="7">
        <v>1</v>
      </c>
      <c r="N35" s="7">
        <v>2</v>
      </c>
      <c r="O35" s="8" t="s">
        <v>28</v>
      </c>
      <c r="P35" s="7">
        <f t="shared" si="4"/>
        <v>65.05</v>
      </c>
      <c r="Q35" s="35">
        <f t="shared" si="0"/>
        <v>0</v>
      </c>
      <c r="R35" s="9">
        <f t="shared" si="5"/>
        <v>6.9550000000000001</v>
      </c>
      <c r="S35" s="10">
        <f t="shared" si="1"/>
        <v>72.004999999999995</v>
      </c>
      <c r="T35" s="11">
        <f t="shared" si="2"/>
        <v>0.60606060606060608</v>
      </c>
      <c r="U35" s="12">
        <f t="shared" si="3"/>
        <v>0.10691775557263641</v>
      </c>
      <c r="V35">
        <f>COUNTIF($L$2:L35,1)</f>
        <v>20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6.5" customHeight="1" x14ac:dyDescent="0.2">
      <c r="A36" s="3">
        <v>34</v>
      </c>
      <c r="B36" s="4">
        <v>44780</v>
      </c>
      <c r="C36" s="3" t="s">
        <v>108</v>
      </c>
      <c r="D36" s="3" t="s">
        <v>23</v>
      </c>
      <c r="E36" s="3">
        <v>1</v>
      </c>
      <c r="F36" s="3" t="s">
        <v>38</v>
      </c>
      <c r="G36" s="3" t="s">
        <v>20</v>
      </c>
      <c r="H36" s="3" t="s">
        <v>24</v>
      </c>
      <c r="I36" s="3" t="s">
        <v>25</v>
      </c>
      <c r="J36" s="13" t="s">
        <v>109</v>
      </c>
      <c r="K36" s="23"/>
      <c r="L36" s="6" t="s">
        <v>22</v>
      </c>
      <c r="M36" s="7">
        <v>2.2999999999999998</v>
      </c>
      <c r="N36" s="7">
        <v>1.5</v>
      </c>
      <c r="O36" s="8" t="s">
        <v>28</v>
      </c>
      <c r="P36" s="7">
        <f t="shared" si="4"/>
        <v>66.55</v>
      </c>
      <c r="Q36" s="28">
        <f t="shared" si="0"/>
        <v>1.9499999999999997</v>
      </c>
      <c r="R36" s="9">
        <f t="shared" si="5"/>
        <v>8.9049999999999994</v>
      </c>
      <c r="S36" s="10">
        <f t="shared" si="1"/>
        <v>75.454999999999998</v>
      </c>
      <c r="T36" s="11">
        <f t="shared" si="2"/>
        <v>0.61764705882352944</v>
      </c>
      <c r="U36" s="12">
        <f t="shared" si="3"/>
        <v>0.13380916604057103</v>
      </c>
      <c r="V36">
        <f>COUNTIF($L$2:L36,1)</f>
        <v>21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44780</v>
      </c>
      <c r="C37" s="3" t="s">
        <v>110</v>
      </c>
      <c r="D37" s="3" t="s">
        <v>23</v>
      </c>
      <c r="E37" s="3">
        <v>1</v>
      </c>
      <c r="F37" s="3" t="s">
        <v>38</v>
      </c>
      <c r="G37" s="3" t="s">
        <v>20</v>
      </c>
      <c r="H37" s="3" t="s">
        <v>24</v>
      </c>
      <c r="I37" s="3" t="s">
        <v>25</v>
      </c>
      <c r="J37" s="34" t="s">
        <v>32</v>
      </c>
      <c r="K37" s="23"/>
      <c r="L37" s="6" t="s">
        <v>22</v>
      </c>
      <c r="M37" s="7">
        <v>1</v>
      </c>
      <c r="N37" s="7">
        <v>1.5</v>
      </c>
      <c r="O37" s="8" t="s">
        <v>28</v>
      </c>
      <c r="P37" s="7">
        <f t="shared" si="4"/>
        <v>68.05</v>
      </c>
      <c r="Q37" s="35">
        <f t="shared" si="0"/>
        <v>0</v>
      </c>
      <c r="R37" s="9">
        <f t="shared" si="5"/>
        <v>8.9049999999999994</v>
      </c>
      <c r="S37" s="10">
        <f t="shared" si="1"/>
        <v>76.954999999999998</v>
      </c>
      <c r="T37" s="11">
        <f t="shared" si="2"/>
        <v>0.62857142857142856</v>
      </c>
      <c r="U37" s="12">
        <f t="shared" si="3"/>
        <v>0.1308596620132256</v>
      </c>
      <c r="V37">
        <f>COUNTIF($L$2:L37,1)</f>
        <v>22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44780</v>
      </c>
      <c r="C38" s="3" t="s">
        <v>111</v>
      </c>
      <c r="D38" s="3" t="s">
        <v>29</v>
      </c>
      <c r="E38" s="3">
        <v>1</v>
      </c>
      <c r="F38" s="3">
        <v>1</v>
      </c>
      <c r="G38" s="3" t="s">
        <v>20</v>
      </c>
      <c r="H38" s="3" t="s">
        <v>24</v>
      </c>
      <c r="I38" s="3" t="s">
        <v>25</v>
      </c>
      <c r="J38" s="5" t="s">
        <v>37</v>
      </c>
      <c r="K38" s="23" t="s">
        <v>112</v>
      </c>
      <c r="L38" s="6" t="s">
        <v>27</v>
      </c>
      <c r="M38" s="7">
        <v>2.02</v>
      </c>
      <c r="N38" s="7">
        <v>1.5</v>
      </c>
      <c r="O38" s="8" t="s">
        <v>28</v>
      </c>
      <c r="P38" s="7">
        <f t="shared" si="4"/>
        <v>69.55</v>
      </c>
      <c r="Q38" s="32">
        <f t="shared" si="0"/>
        <v>-1.5</v>
      </c>
      <c r="R38" s="9">
        <f t="shared" si="5"/>
        <v>7.4049999999999994</v>
      </c>
      <c r="S38" s="10">
        <f t="shared" si="1"/>
        <v>76.954999999999998</v>
      </c>
      <c r="T38" s="11">
        <f t="shared" si="2"/>
        <v>0.61111111111111116</v>
      </c>
      <c r="U38" s="12">
        <f t="shared" si="3"/>
        <v>0.10647016534867004</v>
      </c>
      <c r="V38">
        <f>COUNTIF($L$2:L38,1)</f>
        <v>22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.75" customHeight="1" x14ac:dyDescent="0.2">
      <c r="A39" s="3">
        <v>37</v>
      </c>
      <c r="B39" s="4">
        <v>44780</v>
      </c>
      <c r="C39" s="3" t="s">
        <v>113</v>
      </c>
      <c r="D39" s="3" t="s">
        <v>23</v>
      </c>
      <c r="E39" s="3">
        <v>5</v>
      </c>
      <c r="F39" s="3">
        <v>1</v>
      </c>
      <c r="G39" s="3" t="s">
        <v>20</v>
      </c>
      <c r="H39" s="3" t="s">
        <v>24</v>
      </c>
      <c r="I39" s="3" t="s">
        <v>25</v>
      </c>
      <c r="J39" s="5" t="s">
        <v>114</v>
      </c>
      <c r="K39" s="23"/>
      <c r="L39" s="6" t="s">
        <v>27</v>
      </c>
      <c r="M39" s="7">
        <v>16</v>
      </c>
      <c r="N39" s="7">
        <v>0.3</v>
      </c>
      <c r="O39" s="8" t="s">
        <v>28</v>
      </c>
      <c r="P39" s="7">
        <f t="shared" si="4"/>
        <v>69.849999999999994</v>
      </c>
      <c r="Q39" s="32">
        <f t="shared" si="0"/>
        <v>-0.3</v>
      </c>
      <c r="R39" s="9">
        <f t="shared" si="5"/>
        <v>7.1049999999999995</v>
      </c>
      <c r="S39" s="10">
        <f t="shared" si="1"/>
        <v>76.954999999999998</v>
      </c>
      <c r="T39" s="11">
        <f t="shared" si="2"/>
        <v>0.59459459459459463</v>
      </c>
      <c r="U39" s="12">
        <f t="shared" si="3"/>
        <v>0.10171796707229784</v>
      </c>
      <c r="V39">
        <f>COUNTIF($L$2:L39,1)</f>
        <v>22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44780</v>
      </c>
      <c r="C40" s="3" t="s">
        <v>115</v>
      </c>
      <c r="D40" s="3" t="s">
        <v>64</v>
      </c>
      <c r="E40" s="3">
        <v>1</v>
      </c>
      <c r="F40" s="3" t="s">
        <v>116</v>
      </c>
      <c r="G40" s="3" t="s">
        <v>20</v>
      </c>
      <c r="H40" s="3" t="s">
        <v>24</v>
      </c>
      <c r="I40" s="3" t="s">
        <v>25</v>
      </c>
      <c r="J40" s="13" t="s">
        <v>55</v>
      </c>
      <c r="K40" s="23"/>
      <c r="L40" s="6" t="s">
        <v>22</v>
      </c>
      <c r="M40" s="7">
        <v>1.9</v>
      </c>
      <c r="N40" s="7">
        <v>2</v>
      </c>
      <c r="O40" s="8" t="s">
        <v>28</v>
      </c>
      <c r="P40" s="7">
        <f t="shared" si="4"/>
        <v>71.849999999999994</v>
      </c>
      <c r="Q40" s="28">
        <f t="shared" si="0"/>
        <v>1.7999999999999998</v>
      </c>
      <c r="R40" s="29">
        <f t="shared" si="5"/>
        <v>8.9049999999999994</v>
      </c>
      <c r="S40" s="30">
        <f t="shared" si="1"/>
        <v>80.754999999999995</v>
      </c>
      <c r="T40" s="31">
        <f t="shared" si="2"/>
        <v>0.60526315789473684</v>
      </c>
      <c r="U40" s="12">
        <f t="shared" si="3"/>
        <v>0.12393876130828117</v>
      </c>
      <c r="V40">
        <f>COUNTIF($L$2:L40,1)</f>
        <v>23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44782</v>
      </c>
      <c r="C41" s="3" t="s">
        <v>117</v>
      </c>
      <c r="D41" s="3" t="s">
        <v>23</v>
      </c>
      <c r="E41" s="3">
        <v>1</v>
      </c>
      <c r="F41" s="3" t="s">
        <v>118</v>
      </c>
      <c r="G41" s="3" t="s">
        <v>20</v>
      </c>
      <c r="H41" s="3" t="s">
        <v>24</v>
      </c>
      <c r="I41" s="3" t="s">
        <v>25</v>
      </c>
      <c r="J41" s="5" t="s">
        <v>30</v>
      </c>
      <c r="K41" s="23"/>
      <c r="L41" s="6" t="s">
        <v>27</v>
      </c>
      <c r="M41" s="7">
        <v>2.96</v>
      </c>
      <c r="N41" s="7">
        <v>1</v>
      </c>
      <c r="O41" s="8" t="s">
        <v>28</v>
      </c>
      <c r="P41" s="7">
        <f t="shared" si="4"/>
        <v>72.849999999999994</v>
      </c>
      <c r="Q41" s="32">
        <f t="shared" si="0"/>
        <v>-1</v>
      </c>
      <c r="R41" s="9">
        <f t="shared" si="5"/>
        <v>7.9049999999999994</v>
      </c>
      <c r="S41" s="10">
        <f t="shared" si="1"/>
        <v>80.754999999999995</v>
      </c>
      <c r="T41" s="11">
        <f t="shared" si="2"/>
        <v>0.58974358974358976</v>
      </c>
      <c r="U41" s="12">
        <f t="shared" si="3"/>
        <v>0.10851063829787236</v>
      </c>
      <c r="V41">
        <f>COUNTIF($L$2:L41,1)</f>
        <v>23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7.25" customHeight="1" x14ac:dyDescent="0.2">
      <c r="A42" s="3">
        <v>40</v>
      </c>
      <c r="B42" s="4">
        <v>44782</v>
      </c>
      <c r="C42" s="3" t="s">
        <v>119</v>
      </c>
      <c r="D42" s="3" t="s">
        <v>23</v>
      </c>
      <c r="E42" s="3">
        <v>1</v>
      </c>
      <c r="F42" s="3" t="s">
        <v>38</v>
      </c>
      <c r="G42" s="3" t="s">
        <v>20</v>
      </c>
      <c r="H42" s="3" t="s">
        <v>24</v>
      </c>
      <c r="I42" s="3" t="s">
        <v>25</v>
      </c>
      <c r="J42" s="13" t="s">
        <v>109</v>
      </c>
      <c r="K42" s="23"/>
      <c r="L42" s="6" t="s">
        <v>22</v>
      </c>
      <c r="M42" s="7">
        <v>1.925</v>
      </c>
      <c r="N42" s="7">
        <v>1.5</v>
      </c>
      <c r="O42" s="8" t="s">
        <v>28</v>
      </c>
      <c r="P42" s="7">
        <f t="shared" si="4"/>
        <v>74.349999999999994</v>
      </c>
      <c r="Q42" s="28">
        <f t="shared" si="0"/>
        <v>1.3875000000000002</v>
      </c>
      <c r="R42" s="9">
        <f t="shared" si="5"/>
        <v>9.2925000000000004</v>
      </c>
      <c r="S42" s="10">
        <f t="shared" si="1"/>
        <v>83.642499999999998</v>
      </c>
      <c r="T42" s="11">
        <f t="shared" si="2"/>
        <v>0.6</v>
      </c>
      <c r="U42" s="12">
        <f t="shared" si="3"/>
        <v>0.12498318762609287</v>
      </c>
      <c r="V42">
        <f>COUNTIF($L$2:L42,1)</f>
        <v>24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44782</v>
      </c>
      <c r="C43" s="3" t="s">
        <v>120</v>
      </c>
      <c r="D43" s="3" t="s">
        <v>29</v>
      </c>
      <c r="E43" s="3">
        <v>1</v>
      </c>
      <c r="F43" s="3" t="s">
        <v>121</v>
      </c>
      <c r="G43" s="3" t="s">
        <v>20</v>
      </c>
      <c r="H43" s="3" t="s">
        <v>24</v>
      </c>
      <c r="I43" s="3" t="s">
        <v>21</v>
      </c>
      <c r="J43" s="5" t="s">
        <v>122</v>
      </c>
      <c r="K43" s="23" t="s">
        <v>123</v>
      </c>
      <c r="L43" s="6" t="s">
        <v>27</v>
      </c>
      <c r="M43" s="7">
        <v>2.16</v>
      </c>
      <c r="N43" s="7">
        <v>3</v>
      </c>
      <c r="O43" s="8" t="s">
        <v>28</v>
      </c>
      <c r="P43" s="7">
        <f t="shared" si="4"/>
        <v>77.349999999999994</v>
      </c>
      <c r="Q43" s="32">
        <f t="shared" si="0"/>
        <v>-3</v>
      </c>
      <c r="R43" s="9">
        <f t="shared" si="5"/>
        <v>6.2925000000000004</v>
      </c>
      <c r="S43" s="10">
        <f t="shared" si="1"/>
        <v>83.642499999999998</v>
      </c>
      <c r="T43" s="11">
        <f t="shared" si="2"/>
        <v>0.58536585365853655</v>
      </c>
      <c r="U43" s="12">
        <f t="shared" si="3"/>
        <v>8.1351001939237291E-2</v>
      </c>
      <c r="V43">
        <f>COUNTIF($L$2:L43,1)</f>
        <v>24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7.25" customHeight="1" x14ac:dyDescent="0.2">
      <c r="A44" s="3">
        <v>42</v>
      </c>
      <c r="B44" s="4">
        <v>44783</v>
      </c>
      <c r="C44" s="3" t="s">
        <v>124</v>
      </c>
      <c r="D44" s="3" t="s">
        <v>23</v>
      </c>
      <c r="E44" s="3">
        <v>1</v>
      </c>
      <c r="F44" s="3" t="s">
        <v>125</v>
      </c>
      <c r="G44" s="3" t="s">
        <v>20</v>
      </c>
      <c r="H44" s="3" t="s">
        <v>24</v>
      </c>
      <c r="I44" s="3" t="s">
        <v>25</v>
      </c>
      <c r="J44" s="5" t="s">
        <v>41</v>
      </c>
      <c r="K44" s="23"/>
      <c r="L44" s="6" t="s">
        <v>27</v>
      </c>
      <c r="M44" s="7">
        <v>1.84</v>
      </c>
      <c r="N44" s="7">
        <v>2</v>
      </c>
      <c r="O44" s="8" t="s">
        <v>28</v>
      </c>
      <c r="P44" s="7">
        <f t="shared" si="4"/>
        <v>79.349999999999994</v>
      </c>
      <c r="Q44" s="32">
        <f t="shared" si="0"/>
        <v>-2</v>
      </c>
      <c r="R44" s="9">
        <f t="shared" si="5"/>
        <v>4.2925000000000004</v>
      </c>
      <c r="S44" s="10">
        <f t="shared" si="1"/>
        <v>83.642499999999998</v>
      </c>
      <c r="T44" s="11">
        <f t="shared" si="2"/>
        <v>0.5714285714285714</v>
      </c>
      <c r="U44" s="12">
        <f t="shared" si="3"/>
        <v>5.4095778197857644E-2</v>
      </c>
      <c r="V44">
        <f>COUNTIF($L$2:L44,1)</f>
        <v>24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44783</v>
      </c>
      <c r="C45" s="3" t="s">
        <v>126</v>
      </c>
      <c r="D45" s="3" t="s">
        <v>23</v>
      </c>
      <c r="E45" s="3">
        <v>1</v>
      </c>
      <c r="F45" s="3" t="s">
        <v>61</v>
      </c>
      <c r="G45" s="3" t="s">
        <v>20</v>
      </c>
      <c r="H45" s="3" t="s">
        <v>24</v>
      </c>
      <c r="I45" s="3" t="s">
        <v>25</v>
      </c>
      <c r="J45" s="13" t="s">
        <v>35</v>
      </c>
      <c r="K45" s="23"/>
      <c r="L45" s="6" t="s">
        <v>22</v>
      </c>
      <c r="M45" s="7">
        <v>1.95</v>
      </c>
      <c r="N45" s="7">
        <v>1.5</v>
      </c>
      <c r="O45" s="8" t="s">
        <v>28</v>
      </c>
      <c r="P45" s="7">
        <f t="shared" si="4"/>
        <v>80.849999999999994</v>
      </c>
      <c r="Q45" s="28">
        <f t="shared" si="0"/>
        <v>1.4249999999999998</v>
      </c>
      <c r="R45" s="9">
        <f t="shared" si="5"/>
        <v>5.7175000000000002</v>
      </c>
      <c r="S45" s="10">
        <f t="shared" si="1"/>
        <v>86.567499999999995</v>
      </c>
      <c r="T45" s="11">
        <f t="shared" si="2"/>
        <v>0.58139534883720934</v>
      </c>
      <c r="U45" s="12">
        <f t="shared" si="3"/>
        <v>7.071737786023502E-2</v>
      </c>
      <c r="V45">
        <f>COUNTIF($L$2:L45,1)</f>
        <v>25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7.25" customHeight="1" x14ac:dyDescent="0.2">
      <c r="A46" s="3">
        <v>44</v>
      </c>
      <c r="B46" s="4">
        <v>44783</v>
      </c>
      <c r="C46" s="3" t="s">
        <v>127</v>
      </c>
      <c r="D46" s="3" t="s">
        <v>23</v>
      </c>
      <c r="E46" s="3">
        <v>1</v>
      </c>
      <c r="F46" s="3" t="s">
        <v>128</v>
      </c>
      <c r="G46" s="3" t="s">
        <v>20</v>
      </c>
      <c r="H46" s="3" t="s">
        <v>24</v>
      </c>
      <c r="I46" s="3" t="s">
        <v>25</v>
      </c>
      <c r="J46" s="34" t="s">
        <v>30</v>
      </c>
      <c r="K46" s="23"/>
      <c r="L46" s="6" t="s">
        <v>22</v>
      </c>
      <c r="M46" s="7">
        <v>1</v>
      </c>
      <c r="N46" s="7">
        <v>3</v>
      </c>
      <c r="O46" s="8" t="s">
        <v>28</v>
      </c>
      <c r="P46" s="7">
        <f t="shared" si="4"/>
        <v>83.85</v>
      </c>
      <c r="Q46" s="35">
        <f t="shared" si="0"/>
        <v>0</v>
      </c>
      <c r="R46" s="9">
        <f t="shared" si="5"/>
        <v>5.7175000000000002</v>
      </c>
      <c r="S46" s="10">
        <f t="shared" si="1"/>
        <v>89.567499999999995</v>
      </c>
      <c r="T46" s="11">
        <f t="shared" si="2"/>
        <v>0.59090909090909094</v>
      </c>
      <c r="U46" s="12">
        <f t="shared" si="3"/>
        <v>6.8187239117471696E-2</v>
      </c>
      <c r="V46">
        <f>COUNTIF($L$2:L46,1)</f>
        <v>26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44783</v>
      </c>
      <c r="C47" s="3" t="s">
        <v>129</v>
      </c>
      <c r="D47" s="3" t="s">
        <v>23</v>
      </c>
      <c r="E47" s="3">
        <v>1</v>
      </c>
      <c r="F47" s="3" t="s">
        <v>38</v>
      </c>
      <c r="G47" s="3" t="s">
        <v>20</v>
      </c>
      <c r="H47" s="3" t="s">
        <v>24</v>
      </c>
      <c r="I47" s="3" t="s">
        <v>25</v>
      </c>
      <c r="J47" s="5" t="s">
        <v>130</v>
      </c>
      <c r="K47" s="23"/>
      <c r="L47" s="6" t="s">
        <v>27</v>
      </c>
      <c r="M47" s="7">
        <v>2.2999999999999998</v>
      </c>
      <c r="N47" s="7">
        <v>3</v>
      </c>
      <c r="O47" s="8" t="s">
        <v>28</v>
      </c>
      <c r="P47" s="7">
        <f t="shared" si="4"/>
        <v>86.85</v>
      </c>
      <c r="Q47" s="32">
        <f t="shared" si="0"/>
        <v>-3</v>
      </c>
      <c r="R47" s="9">
        <f t="shared" si="5"/>
        <v>2.7175000000000002</v>
      </c>
      <c r="S47" s="10">
        <f t="shared" si="1"/>
        <v>89.567499999999995</v>
      </c>
      <c r="T47" s="11">
        <f t="shared" si="2"/>
        <v>0.57777777777777772</v>
      </c>
      <c r="U47" s="12">
        <f t="shared" si="3"/>
        <v>3.1289579735175606E-2</v>
      </c>
      <c r="V47">
        <f>COUNTIF($L$2:L47,1)</f>
        <v>26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44785</v>
      </c>
      <c r="C48" s="3" t="s">
        <v>131</v>
      </c>
      <c r="D48" s="3" t="s">
        <v>23</v>
      </c>
      <c r="E48" s="3">
        <v>1</v>
      </c>
      <c r="F48" s="3" t="s">
        <v>38</v>
      </c>
      <c r="G48" s="3" t="s">
        <v>20</v>
      </c>
      <c r="H48" s="3" t="s">
        <v>24</v>
      </c>
      <c r="I48" s="3" t="s">
        <v>25</v>
      </c>
      <c r="J48" s="34" t="s">
        <v>41</v>
      </c>
      <c r="K48" s="23"/>
      <c r="L48" s="6" t="s">
        <v>22</v>
      </c>
      <c r="M48" s="7">
        <v>1</v>
      </c>
      <c r="N48" s="7">
        <v>2</v>
      </c>
      <c r="O48" s="8" t="s">
        <v>28</v>
      </c>
      <c r="P48" s="7">
        <f t="shared" si="4"/>
        <v>88.85</v>
      </c>
      <c r="Q48" s="35">
        <f t="shared" si="0"/>
        <v>0</v>
      </c>
      <c r="R48" s="9">
        <f t="shared" si="5"/>
        <v>2.7175000000000002</v>
      </c>
      <c r="S48" s="10">
        <f t="shared" si="1"/>
        <v>91.567499999999995</v>
      </c>
      <c r="T48" s="11">
        <f t="shared" si="2"/>
        <v>0.58695652173913049</v>
      </c>
      <c r="U48" s="12">
        <f t="shared" si="3"/>
        <v>3.058525604952168E-2</v>
      </c>
      <c r="V48">
        <f>COUNTIF($L$2:L48,1)</f>
        <v>27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44785</v>
      </c>
      <c r="C49" s="3" t="s">
        <v>132</v>
      </c>
      <c r="D49" s="3" t="s">
        <v>23</v>
      </c>
      <c r="E49" s="3">
        <v>1</v>
      </c>
      <c r="F49" s="3" t="s">
        <v>45</v>
      </c>
      <c r="G49" s="3" t="s">
        <v>20</v>
      </c>
      <c r="H49" s="3" t="s">
        <v>24</v>
      </c>
      <c r="I49" s="3" t="s">
        <v>25</v>
      </c>
      <c r="J49" s="13" t="s">
        <v>35</v>
      </c>
      <c r="K49" s="23"/>
      <c r="L49" s="6" t="s">
        <v>22</v>
      </c>
      <c r="M49" s="7">
        <v>1.45</v>
      </c>
      <c r="N49" s="7">
        <v>1.5</v>
      </c>
      <c r="O49" s="8" t="s">
        <v>28</v>
      </c>
      <c r="P49" s="7">
        <f t="shared" si="4"/>
        <v>90.35</v>
      </c>
      <c r="Q49" s="28">
        <f t="shared" si="0"/>
        <v>0.67499999999999982</v>
      </c>
      <c r="R49" s="9">
        <f t="shared" si="5"/>
        <v>3.3925000000000001</v>
      </c>
      <c r="S49" s="10">
        <f t="shared" si="1"/>
        <v>93.742499999999993</v>
      </c>
      <c r="T49" s="11">
        <f t="shared" si="2"/>
        <v>0.5957446808510638</v>
      </c>
      <c r="U49" s="12">
        <f t="shared" si="3"/>
        <v>3.7548422800221345E-2</v>
      </c>
      <c r="V49">
        <f>COUNTIF($L$2:L49,1)</f>
        <v>28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44785</v>
      </c>
      <c r="C50" s="3" t="s">
        <v>133</v>
      </c>
      <c r="D50" s="3" t="s">
        <v>29</v>
      </c>
      <c r="E50" s="3">
        <v>1</v>
      </c>
      <c r="F50" s="3" t="s">
        <v>134</v>
      </c>
      <c r="G50" s="3" t="s">
        <v>20</v>
      </c>
      <c r="H50" s="3" t="s">
        <v>36</v>
      </c>
      <c r="I50" s="3" t="s">
        <v>21</v>
      </c>
      <c r="J50" s="5" t="s">
        <v>33</v>
      </c>
      <c r="K50" s="23" t="s">
        <v>135</v>
      </c>
      <c r="L50" s="6" t="s">
        <v>27</v>
      </c>
      <c r="M50" s="7">
        <v>2.25</v>
      </c>
      <c r="N50" s="7">
        <v>1.5</v>
      </c>
      <c r="O50" s="8" t="s">
        <v>28</v>
      </c>
      <c r="P50" s="7">
        <f t="shared" si="4"/>
        <v>91.85</v>
      </c>
      <c r="Q50" s="32">
        <f t="shared" si="0"/>
        <v>-1.5</v>
      </c>
      <c r="R50" s="9">
        <f t="shared" si="5"/>
        <v>1.8925000000000001</v>
      </c>
      <c r="S50" s="10">
        <f t="shared" si="1"/>
        <v>93.742499999999993</v>
      </c>
      <c r="T50" s="11">
        <f t="shared" si="2"/>
        <v>0.58333333333333337</v>
      </c>
      <c r="U50" s="12">
        <f t="shared" si="3"/>
        <v>2.0604246053347833E-2</v>
      </c>
      <c r="V50">
        <f>COUNTIF($L$2:L50,1)</f>
        <v>28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44786</v>
      </c>
      <c r="C51" s="3" t="s">
        <v>136</v>
      </c>
      <c r="D51" s="3" t="s">
        <v>23</v>
      </c>
      <c r="E51" s="3">
        <v>1</v>
      </c>
      <c r="F51" s="3" t="s">
        <v>137</v>
      </c>
      <c r="G51" s="3" t="s">
        <v>20</v>
      </c>
      <c r="H51" s="3" t="s">
        <v>24</v>
      </c>
      <c r="I51" s="3" t="s">
        <v>25</v>
      </c>
      <c r="J51" s="5" t="s">
        <v>40</v>
      </c>
      <c r="K51" s="23"/>
      <c r="L51" s="6" t="s">
        <v>27</v>
      </c>
      <c r="M51" s="7">
        <v>1.92</v>
      </c>
      <c r="N51" s="7">
        <v>1.5</v>
      </c>
      <c r="O51" s="8" t="s">
        <v>28</v>
      </c>
      <c r="P51" s="7">
        <f t="shared" si="4"/>
        <v>93.35</v>
      </c>
      <c r="Q51" s="32">
        <f t="shared" si="0"/>
        <v>-1.5</v>
      </c>
      <c r="R51" s="9">
        <f t="shared" si="5"/>
        <v>0.39250000000000007</v>
      </c>
      <c r="S51" s="10">
        <f t="shared" si="1"/>
        <v>93.742499999999993</v>
      </c>
      <c r="T51" s="11">
        <f t="shared" si="2"/>
        <v>0.5714285714285714</v>
      </c>
      <c r="U51" s="12">
        <f t="shared" si="3"/>
        <v>4.2046063202999286E-3</v>
      </c>
      <c r="V51">
        <f>COUNTIF($L$2:L51,1)</f>
        <v>28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44786</v>
      </c>
      <c r="C52" s="3" t="s">
        <v>138</v>
      </c>
      <c r="D52" s="3" t="s">
        <v>23</v>
      </c>
      <c r="E52" s="3">
        <v>1</v>
      </c>
      <c r="F52" s="3" t="s">
        <v>34</v>
      </c>
      <c r="G52" s="3" t="s">
        <v>20</v>
      </c>
      <c r="H52" s="3" t="s">
        <v>24</v>
      </c>
      <c r="I52" s="3" t="s">
        <v>25</v>
      </c>
      <c r="J52" s="13" t="s">
        <v>33</v>
      </c>
      <c r="K52" s="23"/>
      <c r="L52" s="6" t="s">
        <v>22</v>
      </c>
      <c r="M52" s="7">
        <v>1.98</v>
      </c>
      <c r="N52" s="7">
        <v>1.5</v>
      </c>
      <c r="O52" s="8" t="s">
        <v>28</v>
      </c>
      <c r="P52" s="7">
        <f t="shared" si="4"/>
        <v>94.85</v>
      </c>
      <c r="Q52" s="28">
        <f t="shared" si="0"/>
        <v>1.4699999999999998</v>
      </c>
      <c r="R52" s="9">
        <f t="shared" si="5"/>
        <v>1.8624999999999998</v>
      </c>
      <c r="S52" s="10">
        <f t="shared" si="1"/>
        <v>96.712499999999991</v>
      </c>
      <c r="T52" s="11">
        <f t="shared" si="2"/>
        <v>0.57999999999999996</v>
      </c>
      <c r="U52" s="12">
        <f t="shared" si="3"/>
        <v>1.9636267791249312E-2</v>
      </c>
      <c r="V52">
        <f>COUNTIF($L$2:L52,1)</f>
        <v>29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7.25" customHeight="1" x14ac:dyDescent="0.2">
      <c r="A53" s="3">
        <v>51</v>
      </c>
      <c r="B53" s="4">
        <v>44786</v>
      </c>
      <c r="C53" s="3" t="s">
        <v>139</v>
      </c>
      <c r="D53" s="3" t="s">
        <v>23</v>
      </c>
      <c r="E53" s="3">
        <v>1</v>
      </c>
      <c r="F53" s="3">
        <v>1</v>
      </c>
      <c r="G53" s="3" t="s">
        <v>20</v>
      </c>
      <c r="H53" s="3" t="s">
        <v>24</v>
      </c>
      <c r="I53" s="3" t="s">
        <v>25</v>
      </c>
      <c r="J53" s="13" t="s">
        <v>31</v>
      </c>
      <c r="K53" s="23"/>
      <c r="L53" s="6" t="s">
        <v>22</v>
      </c>
      <c r="M53" s="7">
        <v>2.1800000000000002</v>
      </c>
      <c r="N53" s="7">
        <v>1.5</v>
      </c>
      <c r="O53" s="8" t="s">
        <v>28</v>
      </c>
      <c r="P53" s="7">
        <f t="shared" si="4"/>
        <v>96.35</v>
      </c>
      <c r="Q53" s="28">
        <f t="shared" si="0"/>
        <v>1.7700000000000005</v>
      </c>
      <c r="R53" s="9">
        <f t="shared" si="5"/>
        <v>3.6325000000000003</v>
      </c>
      <c r="S53" s="10">
        <f t="shared" si="1"/>
        <v>99.982499999999987</v>
      </c>
      <c r="T53" s="11">
        <f t="shared" si="2"/>
        <v>0.58823529411764708</v>
      </c>
      <c r="U53" s="12">
        <f t="shared" si="3"/>
        <v>3.770108977685515E-2</v>
      </c>
      <c r="V53">
        <f>COUNTIF($L$2:L53,1)</f>
        <v>30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7.25" customHeight="1" x14ac:dyDescent="0.2">
      <c r="A54" s="3">
        <v>52</v>
      </c>
      <c r="B54" s="4">
        <v>44786</v>
      </c>
      <c r="C54" s="3" t="s">
        <v>140</v>
      </c>
      <c r="D54" s="3" t="s">
        <v>23</v>
      </c>
      <c r="E54" s="3">
        <v>1</v>
      </c>
      <c r="F54" s="3" t="s">
        <v>141</v>
      </c>
      <c r="G54" s="3" t="s">
        <v>20</v>
      </c>
      <c r="H54" s="3" t="s">
        <v>24</v>
      </c>
      <c r="I54" s="3" t="s">
        <v>25</v>
      </c>
      <c r="J54" s="5" t="s">
        <v>33</v>
      </c>
      <c r="K54" s="23" t="s">
        <v>46</v>
      </c>
      <c r="L54" s="6" t="s">
        <v>27</v>
      </c>
      <c r="M54" s="7">
        <v>1.88</v>
      </c>
      <c r="N54" s="7">
        <v>2</v>
      </c>
      <c r="O54" s="8" t="s">
        <v>28</v>
      </c>
      <c r="P54" s="7">
        <f t="shared" si="4"/>
        <v>98.35</v>
      </c>
      <c r="Q54" s="32">
        <f t="shared" si="0"/>
        <v>-2</v>
      </c>
      <c r="R54" s="9">
        <f t="shared" si="5"/>
        <v>1.6325000000000003</v>
      </c>
      <c r="S54" s="10">
        <f t="shared" si="1"/>
        <v>99.982499999999987</v>
      </c>
      <c r="T54" s="11">
        <f t="shared" si="2"/>
        <v>0.57692307692307687</v>
      </c>
      <c r="U54" s="12">
        <f t="shared" si="3"/>
        <v>1.6598881545500693E-2</v>
      </c>
      <c r="V54">
        <f>COUNTIF($L$2:L54,1)</f>
        <v>30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44786</v>
      </c>
      <c r="C55" s="3" t="s">
        <v>142</v>
      </c>
      <c r="D55" s="3" t="s">
        <v>23</v>
      </c>
      <c r="E55" s="3">
        <v>1</v>
      </c>
      <c r="F55" s="3" t="s">
        <v>143</v>
      </c>
      <c r="G55" s="3" t="s">
        <v>20</v>
      </c>
      <c r="H55" s="3" t="s">
        <v>24</v>
      </c>
      <c r="I55" s="3" t="s">
        <v>25</v>
      </c>
      <c r="J55" s="13" t="s">
        <v>26</v>
      </c>
      <c r="K55" s="23"/>
      <c r="L55" s="6" t="s">
        <v>22</v>
      </c>
      <c r="M55" s="7">
        <v>1.99</v>
      </c>
      <c r="N55" s="7">
        <v>1</v>
      </c>
      <c r="O55" s="8" t="s">
        <v>28</v>
      </c>
      <c r="P55" s="7">
        <f t="shared" si="4"/>
        <v>99.35</v>
      </c>
      <c r="Q55" s="28">
        <f t="shared" si="0"/>
        <v>0.99</v>
      </c>
      <c r="R55" s="9">
        <f t="shared" si="5"/>
        <v>2.6225000000000005</v>
      </c>
      <c r="S55" s="10">
        <f t="shared" si="1"/>
        <v>101.9725</v>
      </c>
      <c r="T55" s="11">
        <f t="shared" si="2"/>
        <v>0.58490566037735847</v>
      </c>
      <c r="U55" s="12">
        <f t="shared" si="3"/>
        <v>2.639657775541019E-2</v>
      </c>
      <c r="V55">
        <f>COUNTIF($L$2:L55,1)</f>
        <v>31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7.25" customHeight="1" x14ac:dyDescent="0.2">
      <c r="A56" s="3">
        <v>54</v>
      </c>
      <c r="B56" s="4">
        <v>44786</v>
      </c>
      <c r="C56" s="3" t="s">
        <v>144</v>
      </c>
      <c r="D56" s="3" t="s">
        <v>23</v>
      </c>
      <c r="E56" s="3">
        <v>1</v>
      </c>
      <c r="F56" s="3" t="s">
        <v>145</v>
      </c>
      <c r="G56" s="3" t="s">
        <v>20</v>
      </c>
      <c r="H56" s="3" t="s">
        <v>24</v>
      </c>
      <c r="I56" s="3" t="s">
        <v>25</v>
      </c>
      <c r="J56" s="34" t="s">
        <v>26</v>
      </c>
      <c r="K56" s="23"/>
      <c r="L56" s="6" t="s">
        <v>22</v>
      </c>
      <c r="M56" s="7">
        <v>1</v>
      </c>
      <c r="N56" s="7">
        <v>1.5</v>
      </c>
      <c r="O56" s="8" t="s">
        <v>28</v>
      </c>
      <c r="P56" s="7">
        <f t="shared" si="4"/>
        <v>100.85</v>
      </c>
      <c r="Q56" s="35">
        <f t="shared" si="0"/>
        <v>0</v>
      </c>
      <c r="R56" s="9">
        <f t="shared" si="5"/>
        <v>2.6225000000000005</v>
      </c>
      <c r="S56" s="10">
        <f t="shared" si="1"/>
        <v>103.4725</v>
      </c>
      <c r="T56" s="11">
        <f t="shared" si="2"/>
        <v>0.59259259259259256</v>
      </c>
      <c r="U56" s="12">
        <f t="shared" si="3"/>
        <v>2.6003966286564227E-2</v>
      </c>
      <c r="V56">
        <f>COUNTIF($L$2:L56,1)</f>
        <v>32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44786</v>
      </c>
      <c r="C57" s="3" t="s">
        <v>146</v>
      </c>
      <c r="D57" s="3" t="s">
        <v>23</v>
      </c>
      <c r="E57" s="3">
        <v>1</v>
      </c>
      <c r="F57" s="3">
        <v>2</v>
      </c>
      <c r="G57" s="3" t="s">
        <v>20</v>
      </c>
      <c r="H57" s="3" t="s">
        <v>24</v>
      </c>
      <c r="I57" s="3" t="s">
        <v>25</v>
      </c>
      <c r="J57" s="5" t="s">
        <v>130</v>
      </c>
      <c r="K57" s="23"/>
      <c r="L57" s="6" t="s">
        <v>27</v>
      </c>
      <c r="M57" s="7">
        <v>1.95</v>
      </c>
      <c r="N57" s="7">
        <v>2</v>
      </c>
      <c r="O57" s="8" t="s">
        <v>28</v>
      </c>
      <c r="P57" s="7">
        <f t="shared" si="4"/>
        <v>102.85</v>
      </c>
      <c r="Q57" s="32">
        <f t="shared" si="0"/>
        <v>-2</v>
      </c>
      <c r="R57" s="9">
        <f t="shared" si="5"/>
        <v>0.6225000000000005</v>
      </c>
      <c r="S57" s="10">
        <f t="shared" si="1"/>
        <v>103.4725</v>
      </c>
      <c r="T57" s="11">
        <f t="shared" si="2"/>
        <v>0.58181818181818179</v>
      </c>
      <c r="U57" s="12">
        <f t="shared" si="3"/>
        <v>6.0525036460865565E-3</v>
      </c>
      <c r="V57">
        <f>COUNTIF($L$2:L57,1)</f>
        <v>32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7.25" customHeight="1" x14ac:dyDescent="0.2">
      <c r="A58" s="3">
        <v>56</v>
      </c>
      <c r="B58" s="4">
        <v>44786</v>
      </c>
      <c r="C58" s="3" t="s">
        <v>147</v>
      </c>
      <c r="D58" s="3" t="s">
        <v>23</v>
      </c>
      <c r="E58" s="3">
        <v>1</v>
      </c>
      <c r="F58" s="3">
        <v>2</v>
      </c>
      <c r="G58" s="3" t="s">
        <v>20</v>
      </c>
      <c r="H58" s="3" t="s">
        <v>24</v>
      </c>
      <c r="I58" s="3" t="s">
        <v>25</v>
      </c>
      <c r="J58" s="5" t="s">
        <v>148</v>
      </c>
      <c r="K58" s="23" t="s">
        <v>149</v>
      </c>
      <c r="L58" s="6" t="s">
        <v>27</v>
      </c>
      <c r="M58" s="7">
        <v>2.2200000000000002</v>
      </c>
      <c r="N58" s="7">
        <v>1</v>
      </c>
      <c r="O58" s="8" t="s">
        <v>28</v>
      </c>
      <c r="P58" s="7">
        <f t="shared" si="4"/>
        <v>103.85</v>
      </c>
      <c r="Q58" s="32">
        <f t="shared" si="0"/>
        <v>-1</v>
      </c>
      <c r="R58" s="9">
        <f t="shared" si="5"/>
        <v>-0.3774999999999995</v>
      </c>
      <c r="S58" s="10">
        <f t="shared" si="1"/>
        <v>103.4725</v>
      </c>
      <c r="T58" s="11">
        <f t="shared" si="2"/>
        <v>0.5714285714285714</v>
      </c>
      <c r="U58" s="12">
        <f t="shared" si="3"/>
        <v>-3.6350505536831752E-3</v>
      </c>
      <c r="V58">
        <f>COUNTIF($L$2:L58,1)</f>
        <v>32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7.25" customHeight="1" x14ac:dyDescent="0.2">
      <c r="A59" s="3">
        <v>57</v>
      </c>
      <c r="B59" s="4">
        <v>44786</v>
      </c>
      <c r="C59" s="3" t="s">
        <v>150</v>
      </c>
      <c r="D59" s="3" t="s">
        <v>23</v>
      </c>
      <c r="E59" s="3">
        <v>1</v>
      </c>
      <c r="F59" s="3" t="s">
        <v>145</v>
      </c>
      <c r="G59" s="3" t="s">
        <v>20</v>
      </c>
      <c r="H59" s="3" t="s">
        <v>24</v>
      </c>
      <c r="I59" s="3" t="s">
        <v>25</v>
      </c>
      <c r="J59" s="13" t="s">
        <v>151</v>
      </c>
      <c r="K59" s="23"/>
      <c r="L59" s="6" t="s">
        <v>22</v>
      </c>
      <c r="M59" s="7">
        <v>1.92</v>
      </c>
      <c r="N59" s="7">
        <v>1</v>
      </c>
      <c r="O59" s="8" t="s">
        <v>28</v>
      </c>
      <c r="P59" s="7">
        <f t="shared" si="4"/>
        <v>104.85</v>
      </c>
      <c r="Q59" s="28">
        <f t="shared" si="0"/>
        <v>0.91999999999999993</v>
      </c>
      <c r="R59" s="9">
        <f t="shared" si="5"/>
        <v>0.54250000000000043</v>
      </c>
      <c r="S59" s="10">
        <f t="shared" si="1"/>
        <v>105.3925</v>
      </c>
      <c r="T59" s="11">
        <f t="shared" si="2"/>
        <v>0.57894736842105265</v>
      </c>
      <c r="U59" s="12">
        <f t="shared" si="3"/>
        <v>5.1740581783500618E-3</v>
      </c>
      <c r="V59">
        <f>COUNTIF($L$2:L59,1)</f>
        <v>33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44786</v>
      </c>
      <c r="C60" s="3" t="s">
        <v>152</v>
      </c>
      <c r="D60" s="3" t="s">
        <v>23</v>
      </c>
      <c r="E60" s="3">
        <v>2</v>
      </c>
      <c r="F60" s="3" t="s">
        <v>153</v>
      </c>
      <c r="G60" s="3" t="s">
        <v>154</v>
      </c>
      <c r="H60" s="3" t="s">
        <v>24</v>
      </c>
      <c r="I60" s="3" t="s">
        <v>25</v>
      </c>
      <c r="J60" s="5" t="s">
        <v>155</v>
      </c>
      <c r="K60" s="23"/>
      <c r="L60" s="6" t="s">
        <v>27</v>
      </c>
      <c r="M60" s="7">
        <v>2.34</v>
      </c>
      <c r="N60" s="7">
        <v>1.5</v>
      </c>
      <c r="O60" s="8" t="s">
        <v>28</v>
      </c>
      <c r="P60" s="7">
        <f t="shared" si="4"/>
        <v>106.35</v>
      </c>
      <c r="Q60" s="32">
        <f t="shared" si="0"/>
        <v>-1.5</v>
      </c>
      <c r="R60" s="9">
        <f t="shared" si="5"/>
        <v>-0.95749999999999957</v>
      </c>
      <c r="S60" s="10">
        <f t="shared" si="1"/>
        <v>105.3925</v>
      </c>
      <c r="T60" s="11">
        <f t="shared" si="2"/>
        <v>0.56896551724137934</v>
      </c>
      <c r="U60" s="12">
        <f t="shared" si="3"/>
        <v>-9.0032910202162298E-3</v>
      </c>
      <c r="V60">
        <f>COUNTIF($L$2:L60,1)</f>
        <v>33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44786</v>
      </c>
      <c r="C61" s="3" t="s">
        <v>156</v>
      </c>
      <c r="D61" s="3" t="s">
        <v>23</v>
      </c>
      <c r="E61" s="3">
        <v>2</v>
      </c>
      <c r="F61" s="3" t="s">
        <v>157</v>
      </c>
      <c r="G61" s="3" t="s">
        <v>20</v>
      </c>
      <c r="H61" s="3" t="s">
        <v>24</v>
      </c>
      <c r="I61" s="3" t="s">
        <v>25</v>
      </c>
      <c r="J61" s="34" t="s">
        <v>158</v>
      </c>
      <c r="K61" s="23"/>
      <c r="L61" s="6" t="s">
        <v>22</v>
      </c>
      <c r="M61" s="7">
        <v>1.4</v>
      </c>
      <c r="N61" s="7">
        <v>3</v>
      </c>
      <c r="O61" s="8" t="s">
        <v>28</v>
      </c>
      <c r="P61" s="7">
        <f t="shared" si="4"/>
        <v>109.35</v>
      </c>
      <c r="Q61" s="28">
        <f t="shared" si="0"/>
        <v>1.1999999999999993</v>
      </c>
      <c r="R61" s="9">
        <f t="shared" si="5"/>
        <v>0.24249999999999972</v>
      </c>
      <c r="S61" s="10">
        <f t="shared" si="1"/>
        <v>109.5925</v>
      </c>
      <c r="T61" s="11">
        <f t="shared" si="2"/>
        <v>0.57627118644067798</v>
      </c>
      <c r="U61" s="12">
        <f t="shared" si="3"/>
        <v>2.2176497485140085E-3</v>
      </c>
      <c r="V61">
        <f>COUNTIF($L$2:L61,1)</f>
        <v>34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7.25" customHeight="1" x14ac:dyDescent="0.2">
      <c r="A62" s="3">
        <v>60</v>
      </c>
      <c r="B62" s="4">
        <v>44786</v>
      </c>
      <c r="C62" s="3" t="s">
        <v>159</v>
      </c>
      <c r="D62" s="3" t="s">
        <v>23</v>
      </c>
      <c r="E62" s="3">
        <v>1</v>
      </c>
      <c r="F62" s="3">
        <v>1</v>
      </c>
      <c r="G62" s="3" t="s">
        <v>154</v>
      </c>
      <c r="H62" s="3" t="s">
        <v>24</v>
      </c>
      <c r="I62" s="3" t="s">
        <v>25</v>
      </c>
      <c r="J62" s="5" t="s">
        <v>41</v>
      </c>
      <c r="K62" s="23" t="s">
        <v>46</v>
      </c>
      <c r="L62" s="6" t="s">
        <v>27</v>
      </c>
      <c r="M62" s="7">
        <v>1.98</v>
      </c>
      <c r="N62" s="7">
        <v>1</v>
      </c>
      <c r="O62" s="8" t="s">
        <v>28</v>
      </c>
      <c r="P62" s="7">
        <f t="shared" si="4"/>
        <v>110.35</v>
      </c>
      <c r="Q62" s="32">
        <f t="shared" si="0"/>
        <v>-1</v>
      </c>
      <c r="R62" s="9">
        <f t="shared" si="5"/>
        <v>-0.75750000000000028</v>
      </c>
      <c r="S62" s="10">
        <f t="shared" si="1"/>
        <v>109.5925</v>
      </c>
      <c r="T62" s="11">
        <f t="shared" si="2"/>
        <v>0.56666666666666665</v>
      </c>
      <c r="U62" s="12">
        <f t="shared" si="3"/>
        <v>-6.8645219755323356E-3</v>
      </c>
      <c r="V62">
        <f>COUNTIF($L$2:L62,1)</f>
        <v>34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7.25" customHeight="1" x14ac:dyDescent="0.2">
      <c r="A63" s="3">
        <v>61</v>
      </c>
      <c r="B63" s="4">
        <v>44786</v>
      </c>
      <c r="C63" s="3" t="s">
        <v>160</v>
      </c>
      <c r="D63" s="3" t="s">
        <v>23</v>
      </c>
      <c r="E63" s="3">
        <v>1</v>
      </c>
      <c r="F63" s="3" t="s">
        <v>38</v>
      </c>
      <c r="G63" s="3" t="s">
        <v>20</v>
      </c>
      <c r="H63" s="3" t="s">
        <v>24</v>
      </c>
      <c r="I63" s="3" t="s">
        <v>25</v>
      </c>
      <c r="J63" s="34" t="s">
        <v>32</v>
      </c>
      <c r="K63" s="23" t="s">
        <v>46</v>
      </c>
      <c r="L63" s="6" t="s">
        <v>22</v>
      </c>
      <c r="M63" s="7">
        <v>1</v>
      </c>
      <c r="N63" s="7">
        <v>3</v>
      </c>
      <c r="O63" s="8" t="s">
        <v>28</v>
      </c>
      <c r="P63" s="7">
        <f t="shared" si="4"/>
        <v>113.35</v>
      </c>
      <c r="Q63" s="35">
        <f t="shared" si="0"/>
        <v>0</v>
      </c>
      <c r="R63" s="9">
        <f t="shared" si="5"/>
        <v>-0.75750000000000028</v>
      </c>
      <c r="S63" s="10">
        <f t="shared" si="1"/>
        <v>112.5925</v>
      </c>
      <c r="T63" s="11">
        <f t="shared" si="2"/>
        <v>0.57377049180327866</v>
      </c>
      <c r="U63" s="12">
        <f t="shared" si="3"/>
        <v>-6.6828407587118943E-3</v>
      </c>
      <c r="V63">
        <f>COUNTIF($L$2:L63,1)</f>
        <v>35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44786</v>
      </c>
      <c r="C64" s="3" t="s">
        <v>161</v>
      </c>
      <c r="D64" s="3" t="s">
        <v>23</v>
      </c>
      <c r="E64" s="3">
        <v>1</v>
      </c>
      <c r="F64" s="3" t="s">
        <v>145</v>
      </c>
      <c r="G64" s="3" t="s">
        <v>20</v>
      </c>
      <c r="H64" s="3" t="s">
        <v>24</v>
      </c>
      <c r="I64" s="3" t="s">
        <v>25</v>
      </c>
      <c r="J64" s="13" t="s">
        <v>30</v>
      </c>
      <c r="K64" s="23"/>
      <c r="L64" s="6" t="s">
        <v>22</v>
      </c>
      <c r="M64" s="7">
        <v>1.85</v>
      </c>
      <c r="N64" s="7">
        <v>1.5</v>
      </c>
      <c r="O64" s="8" t="s">
        <v>28</v>
      </c>
      <c r="P64" s="7">
        <f t="shared" si="4"/>
        <v>114.85</v>
      </c>
      <c r="Q64" s="28">
        <f t="shared" si="0"/>
        <v>1.2750000000000004</v>
      </c>
      <c r="R64" s="9">
        <f t="shared" si="5"/>
        <v>0.51750000000000007</v>
      </c>
      <c r="S64" s="10">
        <f t="shared" si="1"/>
        <v>115.36749999999999</v>
      </c>
      <c r="T64" s="11">
        <f t="shared" si="2"/>
        <v>0.58064516129032262</v>
      </c>
      <c r="U64" s="12">
        <f t="shared" si="3"/>
        <v>4.5058772311710781E-3</v>
      </c>
      <c r="V64">
        <f>COUNTIF($L$2:L64,1)</f>
        <v>36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7.25" customHeight="1" x14ac:dyDescent="0.2">
      <c r="A65" s="3">
        <v>63</v>
      </c>
      <c r="B65" s="4">
        <v>44786</v>
      </c>
      <c r="C65" s="3" t="s">
        <v>162</v>
      </c>
      <c r="D65" s="3" t="s">
        <v>23</v>
      </c>
      <c r="E65" s="3">
        <v>1</v>
      </c>
      <c r="F65" s="3" t="s">
        <v>143</v>
      </c>
      <c r="G65" s="3" t="s">
        <v>20</v>
      </c>
      <c r="H65" s="3" t="s">
        <v>24</v>
      </c>
      <c r="I65" s="3" t="s">
        <v>25</v>
      </c>
      <c r="J65" s="13" t="s">
        <v>32</v>
      </c>
      <c r="K65" s="23"/>
      <c r="L65" s="6" t="s">
        <v>22</v>
      </c>
      <c r="M65" s="7">
        <v>1.95</v>
      </c>
      <c r="N65" s="7">
        <v>1</v>
      </c>
      <c r="O65" s="8" t="s">
        <v>28</v>
      </c>
      <c r="P65" s="7">
        <f t="shared" si="4"/>
        <v>115.85</v>
      </c>
      <c r="Q65" s="28">
        <f t="shared" si="0"/>
        <v>0.95</v>
      </c>
      <c r="R65" s="9">
        <f t="shared" si="5"/>
        <v>1.4675</v>
      </c>
      <c r="S65" s="10">
        <f t="shared" si="1"/>
        <v>117.3175</v>
      </c>
      <c r="T65" s="11">
        <f t="shared" si="2"/>
        <v>0.58730158730158732</v>
      </c>
      <c r="U65" s="12">
        <f t="shared" si="3"/>
        <v>1.2667242123435488E-2</v>
      </c>
      <c r="V65">
        <f>COUNTIF($L$2:L65,1)</f>
        <v>37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7.25" customHeight="1" x14ac:dyDescent="0.2">
      <c r="A66" s="3">
        <v>64</v>
      </c>
      <c r="B66" s="4">
        <v>44786</v>
      </c>
      <c r="C66" s="3" t="s">
        <v>163</v>
      </c>
      <c r="D66" s="3" t="s">
        <v>23</v>
      </c>
      <c r="E66" s="3">
        <v>1</v>
      </c>
      <c r="F66" s="3" t="s">
        <v>164</v>
      </c>
      <c r="G66" s="3" t="s">
        <v>20</v>
      </c>
      <c r="H66" s="3" t="s">
        <v>24</v>
      </c>
      <c r="I66" s="3" t="s">
        <v>25</v>
      </c>
      <c r="J66" s="5" t="s">
        <v>37</v>
      </c>
      <c r="K66" s="23"/>
      <c r="L66" s="6" t="s">
        <v>27</v>
      </c>
      <c r="M66" s="7">
        <v>2.0299999999999998</v>
      </c>
      <c r="N66" s="7">
        <v>1.5</v>
      </c>
      <c r="O66" s="8" t="s">
        <v>28</v>
      </c>
      <c r="P66" s="7">
        <f t="shared" si="4"/>
        <v>117.35</v>
      </c>
      <c r="Q66" s="32">
        <f t="shared" si="0"/>
        <v>-1.5</v>
      </c>
      <c r="R66" s="9">
        <f t="shared" si="5"/>
        <v>-3.2499999999999973E-2</v>
      </c>
      <c r="S66" s="10">
        <f t="shared" si="1"/>
        <v>117.3175</v>
      </c>
      <c r="T66" s="11">
        <f t="shared" si="2"/>
        <v>0.578125</v>
      </c>
      <c r="U66" s="12">
        <f t="shared" si="3"/>
        <v>-2.7694929697485185E-4</v>
      </c>
      <c r="V66">
        <f>COUNTIF($L$2:L66,1)</f>
        <v>37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44786</v>
      </c>
      <c r="C67" s="3" t="s">
        <v>165</v>
      </c>
      <c r="D67" s="3" t="s">
        <v>29</v>
      </c>
      <c r="E67" s="3">
        <v>2</v>
      </c>
      <c r="F67" s="3" t="s">
        <v>166</v>
      </c>
      <c r="G67" s="3" t="s">
        <v>20</v>
      </c>
      <c r="H67" s="3" t="s">
        <v>24</v>
      </c>
      <c r="I67" s="3" t="s">
        <v>25</v>
      </c>
      <c r="J67" s="5" t="s">
        <v>167</v>
      </c>
      <c r="K67" s="23" t="s">
        <v>46</v>
      </c>
      <c r="L67" s="6" t="s">
        <v>27</v>
      </c>
      <c r="M67" s="7">
        <v>1.92</v>
      </c>
      <c r="N67" s="7">
        <v>2</v>
      </c>
      <c r="O67" s="8" t="s">
        <v>28</v>
      </c>
      <c r="P67" s="7">
        <f t="shared" si="4"/>
        <v>119.35</v>
      </c>
      <c r="Q67" s="32">
        <f t="shared" ref="Q67:Q130" si="6">IF(AND(L67="1",O67="ja"),(N67*M67*0.95)-N67,IF(AND(L67="1",O67="nein"),N67*M67-N67,-N67))</f>
        <v>-2</v>
      </c>
      <c r="R67" s="9">
        <f t="shared" si="5"/>
        <v>-2.0324999999999998</v>
      </c>
      <c r="S67" s="10">
        <f t="shared" ref="S67:S130" si="7">P67+R67</f>
        <v>117.3175</v>
      </c>
      <c r="T67" s="11">
        <f t="shared" ref="T67:T130" si="8">V67/W67</f>
        <v>0.56923076923076921</v>
      </c>
      <c r="U67" s="12">
        <f t="shared" ref="U67:U130" si="9">((S67-P67)/P67)*100%</f>
        <v>-1.7029744449099278E-2</v>
      </c>
      <c r="V67">
        <f>COUNTIF($L$2:L67,1)</f>
        <v>37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7.25" customHeight="1" x14ac:dyDescent="0.2">
      <c r="A68" s="3">
        <v>66</v>
      </c>
      <c r="B68" s="4">
        <v>44786</v>
      </c>
      <c r="C68" s="3" t="s">
        <v>160</v>
      </c>
      <c r="D68" s="3" t="s">
        <v>23</v>
      </c>
      <c r="E68" s="3">
        <v>1</v>
      </c>
      <c r="F68" s="3" t="s">
        <v>141</v>
      </c>
      <c r="G68" s="3" t="s">
        <v>20</v>
      </c>
      <c r="H68" s="3" t="s">
        <v>24</v>
      </c>
      <c r="I68" s="3" t="s">
        <v>25</v>
      </c>
      <c r="J68" s="5" t="s">
        <v>32</v>
      </c>
      <c r="K68" s="23" t="s">
        <v>168</v>
      </c>
      <c r="L68" s="6" t="s">
        <v>27</v>
      </c>
      <c r="M68" s="7">
        <v>1.78</v>
      </c>
      <c r="N68" s="7">
        <v>1.5</v>
      </c>
      <c r="O68" s="8" t="s">
        <v>28</v>
      </c>
      <c r="P68" s="7">
        <f t="shared" ref="P68:P131" si="10">P67+N68</f>
        <v>120.85</v>
      </c>
      <c r="Q68" s="32">
        <f t="shared" si="6"/>
        <v>-1.5</v>
      </c>
      <c r="R68" s="9">
        <f t="shared" ref="R68:R131" si="11">R67+Q68</f>
        <v>-3.5324999999999998</v>
      </c>
      <c r="S68" s="10">
        <f t="shared" si="7"/>
        <v>117.3175</v>
      </c>
      <c r="T68" s="11">
        <f t="shared" si="8"/>
        <v>0.56060606060606055</v>
      </c>
      <c r="U68" s="12">
        <f t="shared" si="9"/>
        <v>-2.9230450972279678E-2</v>
      </c>
      <c r="V68">
        <f>COUNTIF($L$2:L68,1)</f>
        <v>37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44786</v>
      </c>
      <c r="C69" s="3" t="s">
        <v>160</v>
      </c>
      <c r="D69" s="3" t="s">
        <v>23</v>
      </c>
      <c r="E69" s="3">
        <v>1</v>
      </c>
      <c r="F69" s="3" t="s">
        <v>169</v>
      </c>
      <c r="G69" s="3" t="s">
        <v>20</v>
      </c>
      <c r="H69" s="3" t="s">
        <v>24</v>
      </c>
      <c r="I69" s="3" t="s">
        <v>25</v>
      </c>
      <c r="J69" s="13" t="s">
        <v>41</v>
      </c>
      <c r="K69" s="23"/>
      <c r="L69" s="6" t="s">
        <v>22</v>
      </c>
      <c r="M69" s="7">
        <v>1.75</v>
      </c>
      <c r="N69" s="7">
        <v>2</v>
      </c>
      <c r="O69" s="8" t="s">
        <v>28</v>
      </c>
      <c r="P69" s="7">
        <f t="shared" si="10"/>
        <v>122.85</v>
      </c>
      <c r="Q69" s="28">
        <f t="shared" si="6"/>
        <v>1.5</v>
      </c>
      <c r="R69" s="9">
        <f t="shared" si="11"/>
        <v>-2.0324999999999998</v>
      </c>
      <c r="S69" s="10">
        <f t="shared" si="7"/>
        <v>120.8175</v>
      </c>
      <c r="T69" s="11">
        <f t="shared" si="8"/>
        <v>0.56716417910447758</v>
      </c>
      <c r="U69" s="12">
        <f t="shared" si="9"/>
        <v>-1.6544566544566534E-2</v>
      </c>
      <c r="V69">
        <f>COUNTIF($L$2:L69,1)</f>
        <v>38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7.25" customHeight="1" x14ac:dyDescent="0.2">
      <c r="A70" s="3">
        <v>68</v>
      </c>
      <c r="B70" s="4">
        <v>44787</v>
      </c>
      <c r="C70" s="3" t="s">
        <v>170</v>
      </c>
      <c r="D70" s="3" t="s">
        <v>23</v>
      </c>
      <c r="E70" s="3">
        <v>1</v>
      </c>
      <c r="F70" s="3" t="s">
        <v>137</v>
      </c>
      <c r="G70" s="3" t="s">
        <v>20</v>
      </c>
      <c r="H70" s="3" t="s">
        <v>24</v>
      </c>
      <c r="I70" s="3" t="s">
        <v>25</v>
      </c>
      <c r="J70" s="13" t="s">
        <v>70</v>
      </c>
      <c r="K70" s="23"/>
      <c r="L70" s="6" t="s">
        <v>22</v>
      </c>
      <c r="M70" s="7">
        <v>1.48</v>
      </c>
      <c r="N70" s="7">
        <v>1.5</v>
      </c>
      <c r="O70" s="8" t="s">
        <v>28</v>
      </c>
      <c r="P70" s="7">
        <f t="shared" si="10"/>
        <v>124.35</v>
      </c>
      <c r="Q70" s="28">
        <f t="shared" si="6"/>
        <v>0.71999999999999975</v>
      </c>
      <c r="R70" s="9">
        <f t="shared" si="11"/>
        <v>-1.3125</v>
      </c>
      <c r="S70" s="10">
        <f t="shared" si="7"/>
        <v>123.03749999999999</v>
      </c>
      <c r="T70" s="11">
        <f t="shared" si="8"/>
        <v>0.57352941176470584</v>
      </c>
      <c r="U70" s="12">
        <f t="shared" si="9"/>
        <v>-1.0554885404101327E-2</v>
      </c>
      <c r="V70">
        <f>COUNTIF($L$2:L70,1)</f>
        <v>39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38.25" x14ac:dyDescent="0.2">
      <c r="A71" s="3">
        <v>69</v>
      </c>
      <c r="B71" s="4">
        <v>44787</v>
      </c>
      <c r="C71" s="3" t="s">
        <v>171</v>
      </c>
      <c r="D71" s="3" t="s">
        <v>23</v>
      </c>
      <c r="E71" s="3">
        <v>3</v>
      </c>
      <c r="F71" s="3" t="s">
        <v>172</v>
      </c>
      <c r="G71" s="3" t="s">
        <v>20</v>
      </c>
      <c r="H71" s="3" t="s">
        <v>24</v>
      </c>
      <c r="I71" s="3" t="s">
        <v>25</v>
      </c>
      <c r="J71" s="34" t="s">
        <v>173</v>
      </c>
      <c r="K71" s="23"/>
      <c r="L71" s="6" t="s">
        <v>27</v>
      </c>
      <c r="M71" s="7">
        <v>1.86</v>
      </c>
      <c r="N71" s="7">
        <v>2</v>
      </c>
      <c r="O71" s="8" t="s">
        <v>28</v>
      </c>
      <c r="P71" s="7">
        <f t="shared" si="10"/>
        <v>126.35</v>
      </c>
      <c r="Q71" s="32">
        <f t="shared" si="6"/>
        <v>-2</v>
      </c>
      <c r="R71" s="9">
        <f t="shared" si="11"/>
        <v>-3.3125</v>
      </c>
      <c r="S71" s="10">
        <f t="shared" si="7"/>
        <v>123.03749999999999</v>
      </c>
      <c r="T71" s="11">
        <f t="shared" si="8"/>
        <v>0.56521739130434778</v>
      </c>
      <c r="U71" s="12">
        <f t="shared" si="9"/>
        <v>-2.6216857934309459E-2</v>
      </c>
      <c r="V71">
        <f>COUNTIF($L$2:L71,1)</f>
        <v>39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7.25" customHeight="1" x14ac:dyDescent="0.2">
      <c r="A72" s="3">
        <v>70</v>
      </c>
      <c r="B72" s="4">
        <v>44787</v>
      </c>
      <c r="C72" s="3" t="s">
        <v>174</v>
      </c>
      <c r="D72" s="3" t="s">
        <v>23</v>
      </c>
      <c r="E72" s="3">
        <v>1</v>
      </c>
      <c r="F72" s="3" t="s">
        <v>38</v>
      </c>
      <c r="G72" s="3" t="s">
        <v>20</v>
      </c>
      <c r="H72" s="3" t="s">
        <v>24</v>
      </c>
      <c r="I72" s="3" t="s">
        <v>25</v>
      </c>
      <c r="J72" s="34" t="s">
        <v>175</v>
      </c>
      <c r="K72" s="23"/>
      <c r="L72" s="6" t="s">
        <v>22</v>
      </c>
      <c r="M72" s="7">
        <v>1</v>
      </c>
      <c r="N72" s="7">
        <v>3</v>
      </c>
      <c r="O72" s="8" t="s">
        <v>28</v>
      </c>
      <c r="P72" s="7">
        <f t="shared" si="10"/>
        <v>129.35</v>
      </c>
      <c r="Q72" s="35">
        <f t="shared" si="6"/>
        <v>0</v>
      </c>
      <c r="R72" s="9">
        <f t="shared" si="11"/>
        <v>-3.3125</v>
      </c>
      <c r="S72" s="10">
        <f t="shared" si="7"/>
        <v>126.03749999999999</v>
      </c>
      <c r="T72" s="11">
        <f t="shared" si="8"/>
        <v>0.5714285714285714</v>
      </c>
      <c r="U72" s="12">
        <f t="shared" si="9"/>
        <v>-2.560881329725551E-2</v>
      </c>
      <c r="V72">
        <f>COUNTIF($L$2:L72,1)</f>
        <v>40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7.25" customHeight="1" x14ac:dyDescent="0.2">
      <c r="A73" s="3">
        <v>71</v>
      </c>
      <c r="B73" s="4">
        <v>44787</v>
      </c>
      <c r="C73" s="3" t="s">
        <v>176</v>
      </c>
      <c r="D73" s="3" t="s">
        <v>23</v>
      </c>
      <c r="E73" s="3">
        <v>1</v>
      </c>
      <c r="F73" s="3" t="s">
        <v>34</v>
      </c>
      <c r="G73" s="3" t="s">
        <v>20</v>
      </c>
      <c r="H73" s="3" t="s">
        <v>24</v>
      </c>
      <c r="I73" s="3" t="s">
        <v>25</v>
      </c>
      <c r="J73" s="5" t="s">
        <v>30</v>
      </c>
      <c r="K73" s="23" t="s">
        <v>168</v>
      </c>
      <c r="L73" s="6" t="s">
        <v>27</v>
      </c>
      <c r="M73" s="7">
        <v>2.0499999999999998</v>
      </c>
      <c r="N73" s="7">
        <v>1</v>
      </c>
      <c r="O73" s="8" t="s">
        <v>28</v>
      </c>
      <c r="P73" s="7">
        <f t="shared" si="10"/>
        <v>130.35</v>
      </c>
      <c r="Q73" s="32">
        <f t="shared" si="6"/>
        <v>-1</v>
      </c>
      <c r="R73" s="9">
        <f t="shared" si="11"/>
        <v>-4.3125</v>
      </c>
      <c r="S73" s="10">
        <f t="shared" si="7"/>
        <v>126.03749999999999</v>
      </c>
      <c r="T73" s="11">
        <f t="shared" si="8"/>
        <v>0.56338028169014087</v>
      </c>
      <c r="U73" s="12">
        <f t="shared" si="9"/>
        <v>-3.3084004602991948E-2</v>
      </c>
      <c r="V73">
        <f>COUNTIF($L$2:L73,1)</f>
        <v>40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7.25" customHeight="1" x14ac:dyDescent="0.2">
      <c r="A74" s="3">
        <v>72</v>
      </c>
      <c r="B74" s="4">
        <v>44787</v>
      </c>
      <c r="C74" s="3" t="s">
        <v>177</v>
      </c>
      <c r="D74" s="3" t="s">
        <v>23</v>
      </c>
      <c r="E74" s="3">
        <v>1</v>
      </c>
      <c r="F74" s="3" t="s">
        <v>85</v>
      </c>
      <c r="G74" s="3" t="s">
        <v>20</v>
      </c>
      <c r="H74" s="3" t="s">
        <v>24</v>
      </c>
      <c r="I74" s="3" t="s">
        <v>25</v>
      </c>
      <c r="J74" s="5" t="s">
        <v>26</v>
      </c>
      <c r="K74" s="23" t="s">
        <v>178</v>
      </c>
      <c r="L74" s="6" t="s">
        <v>27</v>
      </c>
      <c r="M74" s="7">
        <v>2.0299999999999998</v>
      </c>
      <c r="N74" s="7">
        <v>3</v>
      </c>
      <c r="O74" s="8" t="s">
        <v>28</v>
      </c>
      <c r="P74" s="7">
        <f t="shared" si="10"/>
        <v>133.35</v>
      </c>
      <c r="Q74" s="32">
        <f t="shared" si="6"/>
        <v>-3</v>
      </c>
      <c r="R74" s="9">
        <f t="shared" si="11"/>
        <v>-7.3125</v>
      </c>
      <c r="S74" s="10">
        <f t="shared" si="7"/>
        <v>126.03749999999999</v>
      </c>
      <c r="T74" s="11">
        <f t="shared" si="8"/>
        <v>0.55555555555555558</v>
      </c>
      <c r="U74" s="12">
        <f t="shared" si="9"/>
        <v>-5.4836895388076491E-2</v>
      </c>
      <c r="V74">
        <f>COUNTIF($L$2:L74,1)</f>
        <v>40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7.25" customHeight="1" x14ac:dyDescent="0.2">
      <c r="A75" s="3">
        <v>73</v>
      </c>
      <c r="B75" s="4">
        <v>44787</v>
      </c>
      <c r="C75" s="3" t="s">
        <v>179</v>
      </c>
      <c r="D75" s="3" t="s">
        <v>23</v>
      </c>
      <c r="E75" s="3">
        <v>1</v>
      </c>
      <c r="F75" s="3" t="s">
        <v>128</v>
      </c>
      <c r="G75" s="3" t="s">
        <v>20</v>
      </c>
      <c r="H75" s="3" t="s">
        <v>24</v>
      </c>
      <c r="I75" s="3" t="s">
        <v>25</v>
      </c>
      <c r="J75" s="13" t="s">
        <v>151</v>
      </c>
      <c r="K75" s="23"/>
      <c r="L75" s="6" t="s">
        <v>22</v>
      </c>
      <c r="M75" s="7">
        <v>1.92</v>
      </c>
      <c r="N75" s="7">
        <v>1.5</v>
      </c>
      <c r="O75" s="8" t="s">
        <v>28</v>
      </c>
      <c r="P75" s="7">
        <f t="shared" si="10"/>
        <v>134.85</v>
      </c>
      <c r="Q75" s="28">
        <f t="shared" si="6"/>
        <v>1.38</v>
      </c>
      <c r="R75" s="9">
        <f t="shared" si="11"/>
        <v>-5.9325000000000001</v>
      </c>
      <c r="S75" s="10">
        <f t="shared" si="7"/>
        <v>128.91749999999999</v>
      </c>
      <c r="T75" s="11">
        <f t="shared" si="8"/>
        <v>0.56164383561643838</v>
      </c>
      <c r="U75" s="12">
        <f t="shared" si="9"/>
        <v>-4.399332591768635E-2</v>
      </c>
      <c r="V75">
        <f>COUNTIF($L$2:L75,1)</f>
        <v>41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7.25" customHeight="1" x14ac:dyDescent="0.2">
      <c r="A76" s="3">
        <v>74</v>
      </c>
      <c r="B76" s="4">
        <v>44787</v>
      </c>
      <c r="C76" s="3" t="s">
        <v>180</v>
      </c>
      <c r="D76" s="3" t="s">
        <v>23</v>
      </c>
      <c r="E76" s="3">
        <v>1</v>
      </c>
      <c r="F76" s="3" t="s">
        <v>128</v>
      </c>
      <c r="G76" s="3" t="s">
        <v>20</v>
      </c>
      <c r="H76" s="3" t="s">
        <v>24</v>
      </c>
      <c r="I76" s="3" t="s">
        <v>25</v>
      </c>
      <c r="J76" s="5" t="s">
        <v>130</v>
      </c>
      <c r="K76" s="23" t="s">
        <v>46</v>
      </c>
      <c r="L76" s="6" t="s">
        <v>27</v>
      </c>
      <c r="M76" s="7">
        <v>1.88</v>
      </c>
      <c r="N76" s="7">
        <v>3</v>
      </c>
      <c r="O76" s="8" t="s">
        <v>28</v>
      </c>
      <c r="P76" s="7">
        <f t="shared" si="10"/>
        <v>137.85</v>
      </c>
      <c r="Q76" s="32">
        <f t="shared" si="6"/>
        <v>-3</v>
      </c>
      <c r="R76" s="9">
        <f t="shared" si="11"/>
        <v>-8.932500000000001</v>
      </c>
      <c r="S76" s="10">
        <f t="shared" si="7"/>
        <v>128.91749999999999</v>
      </c>
      <c r="T76" s="11">
        <f t="shared" si="8"/>
        <v>0.55405405405405406</v>
      </c>
      <c r="U76" s="12">
        <f t="shared" si="9"/>
        <v>-6.4798694232861845E-2</v>
      </c>
      <c r="V76">
        <f>COUNTIF($L$2:L76,1)</f>
        <v>41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7.25" customHeight="1" x14ac:dyDescent="0.2">
      <c r="A77" s="3">
        <v>75</v>
      </c>
      <c r="B77" s="4">
        <v>44788</v>
      </c>
      <c r="C77" s="3" t="s">
        <v>181</v>
      </c>
      <c r="D77" s="3" t="s">
        <v>29</v>
      </c>
      <c r="E77" s="3">
        <v>1</v>
      </c>
      <c r="F77" s="3" t="s">
        <v>182</v>
      </c>
      <c r="G77" s="3" t="s">
        <v>20</v>
      </c>
      <c r="H77" s="3" t="s">
        <v>24</v>
      </c>
      <c r="I77" s="3" t="s">
        <v>21</v>
      </c>
      <c r="J77" s="5" t="s">
        <v>40</v>
      </c>
      <c r="K77" s="23"/>
      <c r="L77" s="6" t="s">
        <v>27</v>
      </c>
      <c r="M77" s="7">
        <v>1.95</v>
      </c>
      <c r="N77" s="7">
        <v>2</v>
      </c>
      <c r="O77" s="8" t="s">
        <v>28</v>
      </c>
      <c r="P77" s="7">
        <f t="shared" si="10"/>
        <v>139.85</v>
      </c>
      <c r="Q77" s="32">
        <f t="shared" si="6"/>
        <v>-2</v>
      </c>
      <c r="R77" s="9">
        <f t="shared" si="11"/>
        <v>-10.932500000000001</v>
      </c>
      <c r="S77" s="10">
        <f t="shared" si="7"/>
        <v>128.91749999999999</v>
      </c>
      <c r="T77" s="11">
        <f t="shared" si="8"/>
        <v>0.54666666666666663</v>
      </c>
      <c r="U77" s="12">
        <f t="shared" si="9"/>
        <v>-7.817304254558459E-2</v>
      </c>
      <c r="V77">
        <f>COUNTIF($L$2:L77,1)</f>
        <v>41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7.25" customHeight="1" x14ac:dyDescent="0.2">
      <c r="A78" s="3">
        <v>76</v>
      </c>
      <c r="B78" s="4">
        <v>44790</v>
      </c>
      <c r="C78" s="3" t="s">
        <v>183</v>
      </c>
      <c r="D78" s="3" t="s">
        <v>23</v>
      </c>
      <c r="E78" s="3">
        <v>1</v>
      </c>
      <c r="F78" s="3" t="s">
        <v>34</v>
      </c>
      <c r="G78" s="3" t="s">
        <v>20</v>
      </c>
      <c r="H78" s="3" t="s">
        <v>24</v>
      </c>
      <c r="I78" s="3" t="s">
        <v>25</v>
      </c>
      <c r="J78" s="5" t="s">
        <v>26</v>
      </c>
      <c r="K78" s="23" t="s">
        <v>184</v>
      </c>
      <c r="L78" s="6" t="s">
        <v>27</v>
      </c>
      <c r="M78" s="7">
        <v>2.0499999999999998</v>
      </c>
      <c r="N78" s="7">
        <v>1.5</v>
      </c>
      <c r="O78" s="8" t="s">
        <v>28</v>
      </c>
      <c r="P78" s="7">
        <f t="shared" si="10"/>
        <v>141.35</v>
      </c>
      <c r="Q78" s="32">
        <f t="shared" si="6"/>
        <v>-1.5</v>
      </c>
      <c r="R78" s="9">
        <f t="shared" si="11"/>
        <v>-12.432500000000001</v>
      </c>
      <c r="S78" s="10">
        <f t="shared" si="7"/>
        <v>128.91749999999999</v>
      </c>
      <c r="T78" s="11">
        <f t="shared" si="8"/>
        <v>0.53947368421052633</v>
      </c>
      <c r="U78" s="12">
        <f t="shared" si="9"/>
        <v>-8.795542978422359E-2</v>
      </c>
      <c r="V78">
        <f>COUNTIF($L$2:L78,1)</f>
        <v>41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7.25" customHeight="1" x14ac:dyDescent="0.2">
      <c r="A79" s="3">
        <v>77</v>
      </c>
      <c r="B79" s="4">
        <v>44790</v>
      </c>
      <c r="C79" s="3" t="s">
        <v>185</v>
      </c>
      <c r="D79" s="3" t="s">
        <v>23</v>
      </c>
      <c r="E79" s="3">
        <v>1</v>
      </c>
      <c r="F79" s="3" t="s">
        <v>38</v>
      </c>
      <c r="G79" s="3" t="s">
        <v>20</v>
      </c>
      <c r="H79" s="3" t="s">
        <v>24</v>
      </c>
      <c r="I79" s="3" t="s">
        <v>25</v>
      </c>
      <c r="J79" s="34" t="s">
        <v>32</v>
      </c>
      <c r="K79" s="23" t="s">
        <v>46</v>
      </c>
      <c r="L79" s="6" t="s">
        <v>22</v>
      </c>
      <c r="M79" s="7">
        <v>1</v>
      </c>
      <c r="N79" s="7">
        <v>1.5</v>
      </c>
      <c r="O79" s="8" t="s">
        <v>28</v>
      </c>
      <c r="P79" s="7">
        <f t="shared" si="10"/>
        <v>142.85</v>
      </c>
      <c r="Q79" s="35">
        <f t="shared" si="6"/>
        <v>0</v>
      </c>
      <c r="R79" s="9">
        <f t="shared" si="11"/>
        <v>-12.432500000000001</v>
      </c>
      <c r="S79" s="10">
        <f t="shared" si="7"/>
        <v>130.41749999999999</v>
      </c>
      <c r="T79" s="11">
        <f t="shared" si="8"/>
        <v>0.54545454545454541</v>
      </c>
      <c r="U79" s="12">
        <f t="shared" si="9"/>
        <v>-8.7031851592579659E-2</v>
      </c>
      <c r="V79">
        <f>COUNTIF($L$2:L79,1)</f>
        <v>42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44790</v>
      </c>
      <c r="C80" s="3" t="s">
        <v>186</v>
      </c>
      <c r="D80" s="3" t="s">
        <v>23</v>
      </c>
      <c r="E80" s="3">
        <v>1</v>
      </c>
      <c r="F80" s="3" t="s">
        <v>51</v>
      </c>
      <c r="G80" s="3" t="s">
        <v>20</v>
      </c>
      <c r="H80" s="3" t="s">
        <v>24</v>
      </c>
      <c r="I80" s="3" t="s">
        <v>25</v>
      </c>
      <c r="J80" s="5" t="s">
        <v>37</v>
      </c>
      <c r="K80" s="23" t="s">
        <v>187</v>
      </c>
      <c r="L80" s="6" t="s">
        <v>27</v>
      </c>
      <c r="M80" s="7">
        <v>1.86</v>
      </c>
      <c r="N80" s="7">
        <v>1.5</v>
      </c>
      <c r="O80" s="8" t="s">
        <v>28</v>
      </c>
      <c r="P80" s="7">
        <f t="shared" si="10"/>
        <v>144.35</v>
      </c>
      <c r="Q80" s="32">
        <f t="shared" si="6"/>
        <v>-1.5</v>
      </c>
      <c r="R80" s="9">
        <f t="shared" si="11"/>
        <v>-13.932500000000001</v>
      </c>
      <c r="S80" s="10">
        <f t="shared" si="7"/>
        <v>130.41749999999999</v>
      </c>
      <c r="T80" s="11">
        <f t="shared" si="8"/>
        <v>0.53846153846153844</v>
      </c>
      <c r="U80" s="12">
        <f t="shared" si="9"/>
        <v>-9.6518877727745103E-2</v>
      </c>
      <c r="V80">
        <f>COUNTIF($L$2:L80,1)</f>
        <v>42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7.25" customHeight="1" x14ac:dyDescent="0.2">
      <c r="A81" s="3">
        <v>79</v>
      </c>
      <c r="B81" s="4">
        <v>44790</v>
      </c>
      <c r="C81" s="3" t="s">
        <v>188</v>
      </c>
      <c r="D81" s="3" t="s">
        <v>23</v>
      </c>
      <c r="E81" s="3">
        <v>1</v>
      </c>
      <c r="F81" s="3" t="s">
        <v>182</v>
      </c>
      <c r="G81" s="3" t="s">
        <v>20</v>
      </c>
      <c r="H81" s="3" t="s">
        <v>24</v>
      </c>
      <c r="I81" s="3" t="s">
        <v>25</v>
      </c>
      <c r="J81" s="5" t="s">
        <v>41</v>
      </c>
      <c r="K81" s="23" t="s">
        <v>46</v>
      </c>
      <c r="L81" s="6" t="s">
        <v>27</v>
      </c>
      <c r="M81" s="7">
        <v>1.96</v>
      </c>
      <c r="N81" s="7">
        <v>4</v>
      </c>
      <c r="O81" s="8" t="s">
        <v>28</v>
      </c>
      <c r="P81" s="7">
        <f t="shared" si="10"/>
        <v>148.35</v>
      </c>
      <c r="Q81" s="32">
        <f t="shared" si="6"/>
        <v>-4</v>
      </c>
      <c r="R81" s="9">
        <f t="shared" si="11"/>
        <v>-17.932500000000001</v>
      </c>
      <c r="S81" s="10">
        <f t="shared" si="7"/>
        <v>130.41749999999999</v>
      </c>
      <c r="T81" s="11">
        <f t="shared" si="8"/>
        <v>0.53164556962025311</v>
      </c>
      <c r="U81" s="12">
        <f t="shared" si="9"/>
        <v>-0.12087967644084938</v>
      </c>
      <c r="V81">
        <f>COUNTIF($L$2:L81,1)</f>
        <v>42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7.25" customHeight="1" x14ac:dyDescent="0.2">
      <c r="A82" s="3">
        <v>80</v>
      </c>
      <c r="B82" s="4">
        <v>44790</v>
      </c>
      <c r="C82" s="3" t="s">
        <v>189</v>
      </c>
      <c r="D82" s="3" t="s">
        <v>29</v>
      </c>
      <c r="E82" s="3">
        <v>1</v>
      </c>
      <c r="F82" s="3" t="s">
        <v>190</v>
      </c>
      <c r="G82" s="3" t="s">
        <v>20</v>
      </c>
      <c r="H82" s="3" t="s">
        <v>24</v>
      </c>
      <c r="I82" s="3" t="s">
        <v>21</v>
      </c>
      <c r="J82" s="13" t="s">
        <v>191</v>
      </c>
      <c r="K82" s="23"/>
      <c r="L82" s="6" t="s">
        <v>22</v>
      </c>
      <c r="M82" s="7">
        <v>1.4750000000000001</v>
      </c>
      <c r="N82" s="7">
        <v>2</v>
      </c>
      <c r="O82" s="8" t="s">
        <v>28</v>
      </c>
      <c r="P82" s="7">
        <f t="shared" si="10"/>
        <v>150.35</v>
      </c>
      <c r="Q82" s="28">
        <f t="shared" si="6"/>
        <v>0.95000000000000018</v>
      </c>
      <c r="R82" s="9">
        <f t="shared" si="11"/>
        <v>-16.982500000000002</v>
      </c>
      <c r="S82" s="10">
        <f t="shared" si="7"/>
        <v>133.36750000000001</v>
      </c>
      <c r="T82" s="11">
        <f t="shared" si="8"/>
        <v>0.53749999999999998</v>
      </c>
      <c r="U82" s="12">
        <f t="shared" si="9"/>
        <v>-0.11295310941137339</v>
      </c>
      <c r="V82">
        <f>COUNTIF($L$2:L82,1)</f>
        <v>43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44790</v>
      </c>
      <c r="C83" s="3" t="s">
        <v>192</v>
      </c>
      <c r="D83" s="3" t="s">
        <v>23</v>
      </c>
      <c r="E83" s="3">
        <v>2</v>
      </c>
      <c r="F83" s="3" t="s">
        <v>193</v>
      </c>
      <c r="G83" s="3" t="s">
        <v>20</v>
      </c>
      <c r="H83" s="3" t="s">
        <v>24</v>
      </c>
      <c r="I83" s="3" t="s">
        <v>25</v>
      </c>
      <c r="J83" s="34" t="s">
        <v>194</v>
      </c>
      <c r="K83" s="23"/>
      <c r="L83" s="6" t="s">
        <v>27</v>
      </c>
      <c r="M83" s="7">
        <v>3.16</v>
      </c>
      <c r="N83" s="7">
        <v>1</v>
      </c>
      <c r="O83" s="8" t="s">
        <v>28</v>
      </c>
      <c r="P83" s="7">
        <f t="shared" si="10"/>
        <v>151.35</v>
      </c>
      <c r="Q83" s="32">
        <f t="shared" si="6"/>
        <v>-1</v>
      </c>
      <c r="R83" s="9">
        <f t="shared" si="11"/>
        <v>-17.982500000000002</v>
      </c>
      <c r="S83" s="10">
        <f t="shared" si="7"/>
        <v>133.36750000000001</v>
      </c>
      <c r="T83" s="11">
        <f t="shared" si="8"/>
        <v>0.53086419753086422</v>
      </c>
      <c r="U83" s="12">
        <f t="shared" si="9"/>
        <v>-0.11881400726792196</v>
      </c>
      <c r="V83">
        <f>COUNTIF($L$2:L83,1)</f>
        <v>43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7.25" customHeight="1" x14ac:dyDescent="0.2">
      <c r="A84" s="3">
        <v>82</v>
      </c>
      <c r="B84" s="4">
        <v>44791</v>
      </c>
      <c r="C84" s="3" t="s">
        <v>195</v>
      </c>
      <c r="D84" s="3" t="s">
        <v>23</v>
      </c>
      <c r="E84" s="3">
        <v>1</v>
      </c>
      <c r="F84" s="3" t="s">
        <v>141</v>
      </c>
      <c r="G84" s="3" t="s">
        <v>20</v>
      </c>
      <c r="H84" s="3" t="s">
        <v>24</v>
      </c>
      <c r="I84" s="3" t="s">
        <v>25</v>
      </c>
      <c r="J84" s="13" t="s">
        <v>55</v>
      </c>
      <c r="K84" s="23"/>
      <c r="L84" s="6" t="s">
        <v>22</v>
      </c>
      <c r="M84" s="7">
        <v>1.96</v>
      </c>
      <c r="N84" s="7">
        <v>1.5</v>
      </c>
      <c r="O84" s="8" t="s">
        <v>28</v>
      </c>
      <c r="P84" s="7">
        <f t="shared" si="10"/>
        <v>152.85</v>
      </c>
      <c r="Q84" s="28">
        <f t="shared" si="6"/>
        <v>1.44</v>
      </c>
      <c r="R84" s="9">
        <f t="shared" si="11"/>
        <v>-16.5425</v>
      </c>
      <c r="S84" s="10">
        <f t="shared" si="7"/>
        <v>136.3075</v>
      </c>
      <c r="T84" s="11">
        <f t="shared" si="8"/>
        <v>0.53658536585365857</v>
      </c>
      <c r="U84" s="12">
        <f t="shared" si="9"/>
        <v>-0.1082270199542034</v>
      </c>
      <c r="V84">
        <f>COUNTIF($L$2:L84,1)</f>
        <v>44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7.25" customHeight="1" x14ac:dyDescent="0.2">
      <c r="A85" s="3">
        <v>83</v>
      </c>
      <c r="B85" s="4">
        <v>44792</v>
      </c>
      <c r="C85" s="3" t="s">
        <v>196</v>
      </c>
      <c r="D85" s="3" t="s">
        <v>23</v>
      </c>
      <c r="E85" s="3">
        <v>1</v>
      </c>
      <c r="F85" s="3" t="s">
        <v>164</v>
      </c>
      <c r="G85" s="3" t="s">
        <v>20</v>
      </c>
      <c r="H85" s="3" t="s">
        <v>24</v>
      </c>
      <c r="I85" s="3" t="s">
        <v>25</v>
      </c>
      <c r="J85" s="13" t="s">
        <v>35</v>
      </c>
      <c r="K85" s="23"/>
      <c r="L85" s="6" t="s">
        <v>22</v>
      </c>
      <c r="M85" s="7">
        <v>1.8</v>
      </c>
      <c r="N85" s="7">
        <v>3</v>
      </c>
      <c r="O85" s="8" t="s">
        <v>28</v>
      </c>
      <c r="P85" s="7">
        <f t="shared" si="10"/>
        <v>155.85</v>
      </c>
      <c r="Q85" s="28">
        <f t="shared" si="6"/>
        <v>2.4000000000000004</v>
      </c>
      <c r="R85" s="9">
        <f t="shared" si="11"/>
        <v>-14.1425</v>
      </c>
      <c r="S85" s="10">
        <f t="shared" si="7"/>
        <v>141.70749999999998</v>
      </c>
      <c r="T85" s="11">
        <f t="shared" si="8"/>
        <v>0.54216867469879515</v>
      </c>
      <c r="U85" s="12">
        <f t="shared" si="9"/>
        <v>-9.0744305421880098E-2</v>
      </c>
      <c r="V85">
        <f>COUNTIF($L$2:L85,1)</f>
        <v>45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7.25" customHeight="1" x14ac:dyDescent="0.2">
      <c r="A86" s="3">
        <v>84</v>
      </c>
      <c r="B86" s="4">
        <v>44792</v>
      </c>
      <c r="C86" s="3" t="s">
        <v>197</v>
      </c>
      <c r="D86" s="3" t="s">
        <v>23</v>
      </c>
      <c r="E86" s="3">
        <v>1</v>
      </c>
      <c r="F86" s="3" t="s">
        <v>198</v>
      </c>
      <c r="G86" s="3" t="s">
        <v>20</v>
      </c>
      <c r="H86" s="3" t="s">
        <v>24</v>
      </c>
      <c r="I86" s="3" t="s">
        <v>25</v>
      </c>
      <c r="J86" s="13" t="s">
        <v>30</v>
      </c>
      <c r="K86" s="23"/>
      <c r="L86" s="6" t="s">
        <v>22</v>
      </c>
      <c r="M86" s="7">
        <v>1.73</v>
      </c>
      <c r="N86" s="7">
        <v>7</v>
      </c>
      <c r="O86" s="8" t="s">
        <v>28</v>
      </c>
      <c r="P86" s="7">
        <f t="shared" si="10"/>
        <v>162.85</v>
      </c>
      <c r="Q86" s="28">
        <f t="shared" si="6"/>
        <v>5.1099999999999994</v>
      </c>
      <c r="R86" s="9">
        <f t="shared" si="11"/>
        <v>-9.0325000000000006</v>
      </c>
      <c r="S86" s="10">
        <f t="shared" si="7"/>
        <v>153.8175</v>
      </c>
      <c r="T86" s="11">
        <f t="shared" si="8"/>
        <v>0.54761904761904767</v>
      </c>
      <c r="U86" s="12">
        <f t="shared" si="9"/>
        <v>-5.5465151980350014E-2</v>
      </c>
      <c r="V86">
        <f>COUNTIF($L$2:L86,1)</f>
        <v>46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7.25" customHeight="1" x14ac:dyDescent="0.2">
      <c r="A87" s="3">
        <v>85</v>
      </c>
      <c r="B87" s="4">
        <v>44792</v>
      </c>
      <c r="C87" s="3" t="s">
        <v>197</v>
      </c>
      <c r="D87" s="3" t="s">
        <v>23</v>
      </c>
      <c r="E87" s="3">
        <v>1</v>
      </c>
      <c r="F87" s="3" t="s">
        <v>128</v>
      </c>
      <c r="G87" s="3" t="s">
        <v>20</v>
      </c>
      <c r="H87" s="3" t="s">
        <v>24</v>
      </c>
      <c r="I87" s="3" t="s">
        <v>25</v>
      </c>
      <c r="J87" s="34" t="s">
        <v>30</v>
      </c>
      <c r="K87" s="23" t="s">
        <v>46</v>
      </c>
      <c r="L87" s="6" t="s">
        <v>22</v>
      </c>
      <c r="M87" s="7">
        <v>1</v>
      </c>
      <c r="N87" s="7">
        <v>2</v>
      </c>
      <c r="O87" s="8" t="s">
        <v>28</v>
      </c>
      <c r="P87" s="7">
        <f t="shared" si="10"/>
        <v>164.85</v>
      </c>
      <c r="Q87" s="35">
        <f t="shared" si="6"/>
        <v>0</v>
      </c>
      <c r="R87" s="9">
        <f t="shared" si="11"/>
        <v>-9.0325000000000006</v>
      </c>
      <c r="S87" s="10">
        <f t="shared" si="7"/>
        <v>155.8175</v>
      </c>
      <c r="T87" s="11">
        <f t="shared" si="8"/>
        <v>0.55294117647058827</v>
      </c>
      <c r="U87" s="12">
        <f t="shared" si="9"/>
        <v>-5.479223536548377E-2</v>
      </c>
      <c r="V87">
        <f>COUNTIF($L$2:L87,1)</f>
        <v>47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7.25" customHeight="1" x14ac:dyDescent="0.2">
      <c r="A88" s="3">
        <v>86</v>
      </c>
      <c r="B88" s="4">
        <v>44792</v>
      </c>
      <c r="C88" s="3" t="s">
        <v>197</v>
      </c>
      <c r="D88" s="3" t="s">
        <v>23</v>
      </c>
      <c r="E88" s="3">
        <v>1</v>
      </c>
      <c r="F88" s="3" t="s">
        <v>199</v>
      </c>
      <c r="G88" s="3" t="s">
        <v>20</v>
      </c>
      <c r="H88" s="3" t="s">
        <v>36</v>
      </c>
      <c r="I88" s="3" t="s">
        <v>25</v>
      </c>
      <c r="J88" s="5" t="s">
        <v>30</v>
      </c>
      <c r="K88" s="23" t="s">
        <v>46</v>
      </c>
      <c r="L88" s="6" t="s">
        <v>27</v>
      </c>
      <c r="M88" s="7">
        <v>8.1999999999999993</v>
      </c>
      <c r="N88" s="7">
        <v>1</v>
      </c>
      <c r="O88" s="8" t="s">
        <v>28</v>
      </c>
      <c r="P88" s="7">
        <f t="shared" si="10"/>
        <v>165.85</v>
      </c>
      <c r="Q88" s="32">
        <f t="shared" si="6"/>
        <v>-1</v>
      </c>
      <c r="R88" s="9">
        <f t="shared" si="11"/>
        <v>-10.032500000000001</v>
      </c>
      <c r="S88" s="10">
        <f t="shared" si="7"/>
        <v>155.8175</v>
      </c>
      <c r="T88" s="11">
        <f t="shared" si="8"/>
        <v>0.54651162790697672</v>
      </c>
      <c r="U88" s="12">
        <f t="shared" si="9"/>
        <v>-6.0491407898703643E-2</v>
      </c>
      <c r="V88">
        <f>COUNTIF($L$2:L88,1)</f>
        <v>47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7.25" customHeight="1" x14ac:dyDescent="0.2">
      <c r="A89" s="3">
        <v>87</v>
      </c>
      <c r="B89" s="4">
        <v>44792</v>
      </c>
      <c r="C89" s="3" t="s">
        <v>200</v>
      </c>
      <c r="D89" s="3" t="s">
        <v>23</v>
      </c>
      <c r="E89" s="3">
        <v>1</v>
      </c>
      <c r="F89" s="3" t="s">
        <v>51</v>
      </c>
      <c r="G89" s="3" t="s">
        <v>20</v>
      </c>
      <c r="H89" s="3" t="s">
        <v>24</v>
      </c>
      <c r="I89" s="3" t="s">
        <v>25</v>
      </c>
      <c r="J89" s="13" t="s">
        <v>70</v>
      </c>
      <c r="K89" s="23"/>
      <c r="L89" s="6" t="s">
        <v>22</v>
      </c>
      <c r="M89" s="7">
        <v>1.99</v>
      </c>
      <c r="N89" s="7">
        <v>1.5</v>
      </c>
      <c r="O89" s="8" t="s">
        <v>28</v>
      </c>
      <c r="P89" s="7">
        <f t="shared" si="10"/>
        <v>167.35</v>
      </c>
      <c r="Q89" s="28">
        <f t="shared" si="6"/>
        <v>1.4849999999999999</v>
      </c>
      <c r="R89" s="9">
        <f t="shared" si="11"/>
        <v>-8.5475000000000012</v>
      </c>
      <c r="S89" s="10">
        <f t="shared" si="7"/>
        <v>158.80249999999998</v>
      </c>
      <c r="T89" s="11">
        <f t="shared" si="8"/>
        <v>0.55172413793103448</v>
      </c>
      <c r="U89" s="12">
        <f t="shared" si="9"/>
        <v>-5.1075590080669336E-2</v>
      </c>
      <c r="V89">
        <f>COUNTIF($L$2:L89,1)</f>
        <v>48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5.5" x14ac:dyDescent="0.2">
      <c r="A90" s="3">
        <v>88</v>
      </c>
      <c r="B90" s="4">
        <v>44792</v>
      </c>
      <c r="C90" s="3" t="s">
        <v>201</v>
      </c>
      <c r="D90" s="3" t="s">
        <v>23</v>
      </c>
      <c r="E90" s="3">
        <v>2</v>
      </c>
      <c r="F90" s="3" t="s">
        <v>202</v>
      </c>
      <c r="G90" s="3" t="s">
        <v>20</v>
      </c>
      <c r="H90" s="3" t="s">
        <v>24</v>
      </c>
      <c r="I90" s="3" t="s">
        <v>25</v>
      </c>
      <c r="J90" s="34" t="s">
        <v>203</v>
      </c>
      <c r="K90" s="23" t="s">
        <v>46</v>
      </c>
      <c r="L90" s="6" t="s">
        <v>22</v>
      </c>
      <c r="M90" s="7">
        <v>1.85</v>
      </c>
      <c r="N90" s="7">
        <v>1</v>
      </c>
      <c r="O90" s="8" t="s">
        <v>28</v>
      </c>
      <c r="P90" s="7">
        <f t="shared" si="10"/>
        <v>168.35</v>
      </c>
      <c r="Q90" s="28">
        <f t="shared" si="6"/>
        <v>0.85000000000000009</v>
      </c>
      <c r="R90" s="9">
        <f t="shared" si="11"/>
        <v>-7.6975000000000016</v>
      </c>
      <c r="S90" s="10">
        <f t="shared" si="7"/>
        <v>160.6525</v>
      </c>
      <c r="T90" s="11">
        <f t="shared" si="8"/>
        <v>0.55681818181818177</v>
      </c>
      <c r="U90" s="12">
        <f t="shared" si="9"/>
        <v>-4.5723195723195671E-2</v>
      </c>
      <c r="V90">
        <f>COUNTIF($L$2:L90,1)</f>
        <v>49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7.25" customHeight="1" x14ac:dyDescent="0.2">
      <c r="A91" s="3">
        <v>89</v>
      </c>
      <c r="B91" s="4">
        <v>44792</v>
      </c>
      <c r="C91" s="3" t="s">
        <v>204</v>
      </c>
      <c r="D91" s="3" t="s">
        <v>23</v>
      </c>
      <c r="E91" s="3">
        <v>1</v>
      </c>
      <c r="F91" s="3" t="s">
        <v>38</v>
      </c>
      <c r="G91" s="3" t="s">
        <v>20</v>
      </c>
      <c r="H91" s="3" t="s">
        <v>24</v>
      </c>
      <c r="I91" s="3" t="s">
        <v>25</v>
      </c>
      <c r="J91" s="34" t="s">
        <v>42</v>
      </c>
      <c r="K91" s="23"/>
      <c r="L91" s="6" t="s">
        <v>22</v>
      </c>
      <c r="M91" s="7">
        <v>1</v>
      </c>
      <c r="N91" s="7">
        <v>1.5</v>
      </c>
      <c r="O91" s="8" t="s">
        <v>28</v>
      </c>
      <c r="P91" s="7">
        <f t="shared" si="10"/>
        <v>169.85</v>
      </c>
      <c r="Q91" s="35">
        <f t="shared" si="6"/>
        <v>0</v>
      </c>
      <c r="R91" s="9">
        <f t="shared" si="11"/>
        <v>-7.6975000000000016</v>
      </c>
      <c r="S91" s="10">
        <f t="shared" si="7"/>
        <v>162.1525</v>
      </c>
      <c r="T91" s="11">
        <f t="shared" si="8"/>
        <v>0.5617977528089888</v>
      </c>
      <c r="U91" s="12">
        <f t="shared" si="9"/>
        <v>-4.531939947012064E-2</v>
      </c>
      <c r="V91">
        <f>COUNTIF($L$2:L91,1)</f>
        <v>50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7.25" customHeight="1" x14ac:dyDescent="0.2">
      <c r="A92" s="3">
        <v>90</v>
      </c>
      <c r="B92" s="4">
        <v>44792</v>
      </c>
      <c r="C92" s="3" t="s">
        <v>205</v>
      </c>
      <c r="D92" s="3" t="s">
        <v>23</v>
      </c>
      <c r="E92" s="3">
        <v>1</v>
      </c>
      <c r="F92" s="3" t="s">
        <v>34</v>
      </c>
      <c r="G92" s="3" t="s">
        <v>20</v>
      </c>
      <c r="H92" s="3" t="s">
        <v>24</v>
      </c>
      <c r="I92" s="3" t="s">
        <v>25</v>
      </c>
      <c r="J92" s="13" t="s">
        <v>31</v>
      </c>
      <c r="K92" s="23"/>
      <c r="L92" s="6" t="s">
        <v>22</v>
      </c>
      <c r="M92" s="7">
        <v>1.78</v>
      </c>
      <c r="N92" s="7">
        <v>1.5</v>
      </c>
      <c r="O92" s="8" t="s">
        <v>28</v>
      </c>
      <c r="P92" s="7">
        <f t="shared" si="10"/>
        <v>171.35</v>
      </c>
      <c r="Q92" s="28">
        <f t="shared" si="6"/>
        <v>1.17</v>
      </c>
      <c r="R92" s="9">
        <f t="shared" si="11"/>
        <v>-6.5275000000000016</v>
      </c>
      <c r="S92" s="10">
        <f t="shared" si="7"/>
        <v>164.82249999999999</v>
      </c>
      <c r="T92" s="11">
        <f t="shared" si="8"/>
        <v>0.56666666666666665</v>
      </c>
      <c r="U92" s="12">
        <f t="shared" si="9"/>
        <v>-3.8094543332360689E-2</v>
      </c>
      <c r="V92">
        <f>COUNTIF($L$2:L92,1)</f>
        <v>51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7.25" customHeight="1" x14ac:dyDescent="0.2">
      <c r="A93" s="3">
        <v>91</v>
      </c>
      <c r="B93" s="4">
        <v>44792</v>
      </c>
      <c r="C93" s="3" t="s">
        <v>206</v>
      </c>
      <c r="D93" s="3" t="s">
        <v>23</v>
      </c>
      <c r="E93" s="3">
        <v>1</v>
      </c>
      <c r="F93" s="3" t="s">
        <v>128</v>
      </c>
      <c r="G93" s="3" t="s">
        <v>20</v>
      </c>
      <c r="H93" s="3" t="s">
        <v>24</v>
      </c>
      <c r="I93" s="3" t="s">
        <v>25</v>
      </c>
      <c r="J93" s="5" t="s">
        <v>42</v>
      </c>
      <c r="K93" s="23"/>
      <c r="L93" s="6" t="s">
        <v>27</v>
      </c>
      <c r="M93" s="7">
        <v>2</v>
      </c>
      <c r="N93" s="7">
        <v>2</v>
      </c>
      <c r="O93" s="8" t="s">
        <v>28</v>
      </c>
      <c r="P93" s="7">
        <f t="shared" si="10"/>
        <v>173.35</v>
      </c>
      <c r="Q93" s="32">
        <f t="shared" si="6"/>
        <v>-2</v>
      </c>
      <c r="R93" s="9">
        <f t="shared" si="11"/>
        <v>-8.5275000000000016</v>
      </c>
      <c r="S93" s="10">
        <f t="shared" si="7"/>
        <v>164.82249999999999</v>
      </c>
      <c r="T93" s="11">
        <f t="shared" si="8"/>
        <v>0.56043956043956045</v>
      </c>
      <c r="U93" s="12">
        <f t="shared" si="9"/>
        <v>-4.9192385347562755E-2</v>
      </c>
      <c r="V93">
        <f>COUNTIF($L$2:L93,1)</f>
        <v>51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7.25" customHeight="1" x14ac:dyDescent="0.2">
      <c r="A94" s="3">
        <v>92</v>
      </c>
      <c r="B94" s="4">
        <v>44792</v>
      </c>
      <c r="C94" s="3" t="s">
        <v>207</v>
      </c>
      <c r="D94" s="3" t="s">
        <v>23</v>
      </c>
      <c r="E94" s="3">
        <v>1</v>
      </c>
      <c r="F94" s="3" t="s">
        <v>198</v>
      </c>
      <c r="G94" s="3" t="s">
        <v>20</v>
      </c>
      <c r="H94" s="3" t="s">
        <v>24</v>
      </c>
      <c r="I94" s="3" t="s">
        <v>25</v>
      </c>
      <c r="J94" s="5" t="s">
        <v>70</v>
      </c>
      <c r="K94" s="23"/>
      <c r="L94" s="6" t="s">
        <v>27</v>
      </c>
      <c r="M94" s="7">
        <v>2.0299999999999998</v>
      </c>
      <c r="N94" s="7">
        <v>1.5</v>
      </c>
      <c r="O94" s="8" t="s">
        <v>28</v>
      </c>
      <c r="P94" s="7">
        <f t="shared" si="10"/>
        <v>174.85</v>
      </c>
      <c r="Q94" s="32">
        <f t="shared" si="6"/>
        <v>-1.5</v>
      </c>
      <c r="R94" s="9">
        <f t="shared" si="11"/>
        <v>-10.027500000000002</v>
      </c>
      <c r="S94" s="10">
        <f t="shared" si="7"/>
        <v>164.82249999999999</v>
      </c>
      <c r="T94" s="11">
        <f t="shared" si="8"/>
        <v>0.55434782608695654</v>
      </c>
      <c r="U94" s="12">
        <f t="shared" si="9"/>
        <v>-5.7349156419788411E-2</v>
      </c>
      <c r="V94">
        <f>COUNTIF($L$2:L94,1)</f>
        <v>51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7.25" customHeight="1" x14ac:dyDescent="0.2">
      <c r="A95" s="3">
        <v>93</v>
      </c>
      <c r="B95" s="4">
        <v>44792</v>
      </c>
      <c r="C95" s="3" t="s">
        <v>208</v>
      </c>
      <c r="D95" s="3" t="s">
        <v>23</v>
      </c>
      <c r="E95" s="3">
        <v>1</v>
      </c>
      <c r="F95" s="3" t="s">
        <v>128</v>
      </c>
      <c r="G95" s="3" t="s">
        <v>20</v>
      </c>
      <c r="H95" s="3" t="s">
        <v>24</v>
      </c>
      <c r="I95" s="3" t="s">
        <v>25</v>
      </c>
      <c r="J95" s="13" t="s">
        <v>47</v>
      </c>
      <c r="K95" s="23"/>
      <c r="L95" s="6" t="s">
        <v>22</v>
      </c>
      <c r="M95" s="7">
        <v>2</v>
      </c>
      <c r="N95" s="7">
        <v>3</v>
      </c>
      <c r="O95" s="8" t="s">
        <v>28</v>
      </c>
      <c r="P95" s="7">
        <f t="shared" si="10"/>
        <v>177.85</v>
      </c>
      <c r="Q95" s="28">
        <f t="shared" si="6"/>
        <v>3</v>
      </c>
      <c r="R95" s="9">
        <f t="shared" si="11"/>
        <v>-7.0275000000000016</v>
      </c>
      <c r="S95" s="10">
        <f t="shared" si="7"/>
        <v>170.82249999999999</v>
      </c>
      <c r="T95" s="11">
        <f t="shared" si="8"/>
        <v>0.55913978494623651</v>
      </c>
      <c r="U95" s="12">
        <f t="shared" si="9"/>
        <v>-3.9513635085746436E-2</v>
      </c>
      <c r="V95">
        <f>COUNTIF($L$2:L95,1)</f>
        <v>52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7.25" customHeight="1" x14ac:dyDescent="0.2">
      <c r="A96" s="3">
        <v>94</v>
      </c>
      <c r="B96" s="4">
        <v>44793</v>
      </c>
      <c r="C96" s="3" t="s">
        <v>209</v>
      </c>
      <c r="D96" s="3" t="s">
        <v>23</v>
      </c>
      <c r="E96" s="3">
        <v>1</v>
      </c>
      <c r="F96" s="3" t="s">
        <v>118</v>
      </c>
      <c r="G96" s="3" t="s">
        <v>20</v>
      </c>
      <c r="H96" s="3" t="s">
        <v>24</v>
      </c>
      <c r="I96" s="3" t="s">
        <v>25</v>
      </c>
      <c r="J96" s="13" t="s">
        <v>53</v>
      </c>
      <c r="K96" s="23"/>
      <c r="L96" s="6" t="s">
        <v>22</v>
      </c>
      <c r="M96" s="7">
        <v>2.0699999999999998</v>
      </c>
      <c r="N96" s="7">
        <v>1</v>
      </c>
      <c r="O96" s="8" t="s">
        <v>28</v>
      </c>
      <c r="P96" s="7">
        <f t="shared" si="10"/>
        <v>178.85</v>
      </c>
      <c r="Q96" s="28">
        <f t="shared" si="6"/>
        <v>1.0699999999999998</v>
      </c>
      <c r="R96" s="9">
        <f t="shared" si="11"/>
        <v>-5.9575000000000014</v>
      </c>
      <c r="S96" s="10">
        <f t="shared" si="7"/>
        <v>172.89249999999998</v>
      </c>
      <c r="T96" s="11">
        <f t="shared" si="8"/>
        <v>0.56382978723404253</v>
      </c>
      <c r="U96" s="12">
        <f t="shared" si="9"/>
        <v>-3.3310036343304504E-2</v>
      </c>
      <c r="V96">
        <f>COUNTIF($L$2:L96,1)</f>
        <v>53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7.25" customHeight="1" x14ac:dyDescent="0.2">
      <c r="A97" s="3">
        <v>95</v>
      </c>
      <c r="B97" s="4">
        <v>44793</v>
      </c>
      <c r="C97" s="3" t="s">
        <v>210</v>
      </c>
      <c r="D97" s="3" t="s">
        <v>23</v>
      </c>
      <c r="E97" s="3">
        <v>1</v>
      </c>
      <c r="F97" s="3" t="s">
        <v>48</v>
      </c>
      <c r="G97" s="3" t="s">
        <v>20</v>
      </c>
      <c r="H97" s="3" t="s">
        <v>24</v>
      </c>
      <c r="I97" s="3" t="s">
        <v>25</v>
      </c>
      <c r="J97" s="13" t="s">
        <v>47</v>
      </c>
      <c r="K97" s="23"/>
      <c r="L97" s="6" t="s">
        <v>22</v>
      </c>
      <c r="M97" s="7">
        <v>2.06</v>
      </c>
      <c r="N97" s="7">
        <v>1</v>
      </c>
      <c r="O97" s="8" t="s">
        <v>28</v>
      </c>
      <c r="P97" s="7">
        <f t="shared" si="10"/>
        <v>179.85</v>
      </c>
      <c r="Q97" s="28">
        <f t="shared" si="6"/>
        <v>1.06</v>
      </c>
      <c r="R97" s="9">
        <f t="shared" si="11"/>
        <v>-4.8975000000000009</v>
      </c>
      <c r="S97" s="10">
        <f t="shared" si="7"/>
        <v>174.95249999999999</v>
      </c>
      <c r="T97" s="11">
        <f t="shared" si="8"/>
        <v>0.56842105263157894</v>
      </c>
      <c r="U97" s="12">
        <f t="shared" si="9"/>
        <v>-2.7231025854879111E-2</v>
      </c>
      <c r="V97">
        <f>COUNTIF($L$2:L97,1)</f>
        <v>54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7.25" customHeight="1" x14ac:dyDescent="0.2">
      <c r="A98" s="3">
        <v>96</v>
      </c>
      <c r="B98" s="4">
        <v>44793</v>
      </c>
      <c r="C98" s="3" t="s">
        <v>211</v>
      </c>
      <c r="D98" s="3" t="s">
        <v>23</v>
      </c>
      <c r="E98" s="3">
        <v>1</v>
      </c>
      <c r="F98" s="3" t="s">
        <v>128</v>
      </c>
      <c r="G98" s="3" t="s">
        <v>20</v>
      </c>
      <c r="H98" s="3" t="s">
        <v>24</v>
      </c>
      <c r="I98" s="3" t="s">
        <v>25</v>
      </c>
      <c r="J98" s="5" t="s">
        <v>37</v>
      </c>
      <c r="K98" s="23"/>
      <c r="L98" s="6" t="s">
        <v>27</v>
      </c>
      <c r="M98" s="7">
        <v>1.925</v>
      </c>
      <c r="N98" s="7">
        <v>2</v>
      </c>
      <c r="O98" s="8" t="s">
        <v>28</v>
      </c>
      <c r="P98" s="7">
        <f t="shared" si="10"/>
        <v>181.85</v>
      </c>
      <c r="Q98" s="32">
        <f t="shared" si="6"/>
        <v>-2</v>
      </c>
      <c r="R98" s="9">
        <f t="shared" si="11"/>
        <v>-6.8975000000000009</v>
      </c>
      <c r="S98" s="10">
        <f t="shared" si="7"/>
        <v>174.95249999999999</v>
      </c>
      <c r="T98" s="11">
        <f t="shared" si="8"/>
        <v>0.5625</v>
      </c>
      <c r="U98" s="12">
        <f t="shared" si="9"/>
        <v>-3.7929612317844419E-2</v>
      </c>
      <c r="V98">
        <f>COUNTIF($L$2:L98,1)</f>
        <v>54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7.25" customHeight="1" x14ac:dyDescent="0.2">
      <c r="A99" s="3">
        <v>97</v>
      </c>
      <c r="B99" s="4">
        <v>44793</v>
      </c>
      <c r="C99" s="3" t="s">
        <v>212</v>
      </c>
      <c r="D99" s="3" t="s">
        <v>23</v>
      </c>
      <c r="E99" s="3">
        <v>1</v>
      </c>
      <c r="F99" s="3" t="s">
        <v>34</v>
      </c>
      <c r="G99" s="3" t="s">
        <v>154</v>
      </c>
      <c r="H99" s="3" t="s">
        <v>24</v>
      </c>
      <c r="I99" s="3" t="s">
        <v>25</v>
      </c>
      <c r="J99" s="13" t="s">
        <v>33</v>
      </c>
      <c r="K99" s="23"/>
      <c r="L99" s="6" t="s">
        <v>22</v>
      </c>
      <c r="M99" s="7">
        <v>1.96</v>
      </c>
      <c r="N99" s="7">
        <v>1.5</v>
      </c>
      <c r="O99" s="8" t="s">
        <v>28</v>
      </c>
      <c r="P99" s="7">
        <f t="shared" si="10"/>
        <v>183.35</v>
      </c>
      <c r="Q99" s="28">
        <f t="shared" si="6"/>
        <v>1.44</v>
      </c>
      <c r="R99" s="9">
        <f t="shared" si="11"/>
        <v>-5.4575000000000014</v>
      </c>
      <c r="S99" s="10">
        <f t="shared" si="7"/>
        <v>177.89249999999998</v>
      </c>
      <c r="T99" s="11">
        <f t="shared" si="8"/>
        <v>0.5670103092783505</v>
      </c>
      <c r="U99" s="12">
        <f t="shared" si="9"/>
        <v>-2.9765475865830435E-2</v>
      </c>
      <c r="V99">
        <f>COUNTIF($L$2:L99,1)</f>
        <v>55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7.25" customHeight="1" x14ac:dyDescent="0.2">
      <c r="A100" s="3">
        <v>98</v>
      </c>
      <c r="B100" s="4">
        <v>44793</v>
      </c>
      <c r="C100" s="3" t="s">
        <v>213</v>
      </c>
      <c r="D100" s="3" t="s">
        <v>23</v>
      </c>
      <c r="E100" s="3">
        <v>1</v>
      </c>
      <c r="F100" s="3" t="s">
        <v>128</v>
      </c>
      <c r="G100" s="3" t="s">
        <v>154</v>
      </c>
      <c r="H100" s="3" t="s">
        <v>24</v>
      </c>
      <c r="I100" s="3" t="s">
        <v>25</v>
      </c>
      <c r="J100" s="5" t="s">
        <v>214</v>
      </c>
      <c r="K100" s="23"/>
      <c r="L100" s="6" t="s">
        <v>27</v>
      </c>
      <c r="M100" s="7">
        <v>1.94</v>
      </c>
      <c r="N100" s="7">
        <v>1.5</v>
      </c>
      <c r="O100" s="8" t="s">
        <v>28</v>
      </c>
      <c r="P100" s="7">
        <f t="shared" si="10"/>
        <v>184.85</v>
      </c>
      <c r="Q100" s="32">
        <f t="shared" si="6"/>
        <v>-1.5</v>
      </c>
      <c r="R100" s="9">
        <f t="shared" si="11"/>
        <v>-6.9575000000000014</v>
      </c>
      <c r="S100" s="10">
        <f t="shared" si="7"/>
        <v>177.89249999999998</v>
      </c>
      <c r="T100" s="11">
        <f t="shared" si="8"/>
        <v>0.56122448979591832</v>
      </c>
      <c r="U100" s="12">
        <f t="shared" si="9"/>
        <v>-3.7638625912902408E-2</v>
      </c>
      <c r="V100">
        <f>COUNTIF($L$2:L100,1)</f>
        <v>55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7.25" customHeight="1" x14ac:dyDescent="0.2">
      <c r="A101" s="3">
        <v>99</v>
      </c>
      <c r="B101" s="4">
        <v>44793</v>
      </c>
      <c r="C101" s="3" t="s">
        <v>215</v>
      </c>
      <c r="D101" s="3" t="s">
        <v>23</v>
      </c>
      <c r="E101" s="3">
        <v>1</v>
      </c>
      <c r="F101" s="3" t="s">
        <v>38</v>
      </c>
      <c r="G101" s="3" t="s">
        <v>20</v>
      </c>
      <c r="H101" s="3" t="s">
        <v>24</v>
      </c>
      <c r="I101" s="3" t="s">
        <v>25</v>
      </c>
      <c r="J101" s="34" t="s">
        <v>41</v>
      </c>
      <c r="K101" s="23"/>
      <c r="L101" s="6" t="s">
        <v>22</v>
      </c>
      <c r="M101" s="7">
        <v>1</v>
      </c>
      <c r="N101" s="7">
        <v>1.5</v>
      </c>
      <c r="O101" s="8" t="s">
        <v>28</v>
      </c>
      <c r="P101" s="7">
        <f t="shared" si="10"/>
        <v>186.35</v>
      </c>
      <c r="Q101" s="35">
        <f t="shared" si="6"/>
        <v>0</v>
      </c>
      <c r="R101" s="9">
        <f t="shared" si="11"/>
        <v>-6.9575000000000014</v>
      </c>
      <c r="S101" s="10">
        <f t="shared" si="7"/>
        <v>179.39249999999998</v>
      </c>
      <c r="T101" s="11">
        <f t="shared" si="8"/>
        <v>0.56565656565656564</v>
      </c>
      <c r="U101" s="12">
        <f t="shared" si="9"/>
        <v>-3.7335658706734692E-2</v>
      </c>
      <c r="V101">
        <f>COUNTIF($L$2:L101,1)</f>
        <v>56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7.25" customHeight="1" x14ac:dyDescent="0.2">
      <c r="A102" s="3">
        <v>100</v>
      </c>
      <c r="B102" s="4">
        <v>44793</v>
      </c>
      <c r="C102" s="3" t="s">
        <v>216</v>
      </c>
      <c r="D102" s="3" t="s">
        <v>23</v>
      </c>
      <c r="E102" s="3">
        <v>1</v>
      </c>
      <c r="F102" s="3" t="s">
        <v>51</v>
      </c>
      <c r="G102" s="3" t="s">
        <v>20</v>
      </c>
      <c r="H102" s="3" t="s">
        <v>24</v>
      </c>
      <c r="I102" s="3" t="s">
        <v>25</v>
      </c>
      <c r="J102" s="5" t="s">
        <v>30</v>
      </c>
      <c r="K102" s="23" t="s">
        <v>217</v>
      </c>
      <c r="L102" s="6" t="s">
        <v>27</v>
      </c>
      <c r="M102" s="7">
        <v>1.88</v>
      </c>
      <c r="N102" s="7">
        <v>3</v>
      </c>
      <c r="O102" s="8" t="s">
        <v>28</v>
      </c>
      <c r="P102" s="7">
        <f t="shared" si="10"/>
        <v>189.35</v>
      </c>
      <c r="Q102" s="32">
        <f t="shared" si="6"/>
        <v>-3</v>
      </c>
      <c r="R102" s="9">
        <f t="shared" si="11"/>
        <v>-9.9575000000000014</v>
      </c>
      <c r="S102" s="10">
        <f t="shared" si="7"/>
        <v>179.39249999999998</v>
      </c>
      <c r="T102" s="11">
        <f t="shared" si="8"/>
        <v>0.56000000000000005</v>
      </c>
      <c r="U102" s="12">
        <f t="shared" si="9"/>
        <v>-5.2587800369685821E-2</v>
      </c>
      <c r="V102">
        <f>COUNTIF($L$2:L102,1)</f>
        <v>56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7.25" customHeight="1" x14ac:dyDescent="0.2">
      <c r="A103" s="3">
        <v>101</v>
      </c>
      <c r="B103" s="4">
        <v>44793</v>
      </c>
      <c r="C103" s="3" t="s">
        <v>218</v>
      </c>
      <c r="D103" s="3" t="s">
        <v>23</v>
      </c>
      <c r="E103" s="3">
        <v>1</v>
      </c>
      <c r="F103" s="3" t="s">
        <v>198</v>
      </c>
      <c r="G103" s="3" t="s">
        <v>20</v>
      </c>
      <c r="H103" s="3" t="s">
        <v>24</v>
      </c>
      <c r="I103" s="3" t="s">
        <v>25</v>
      </c>
      <c r="J103" s="13" t="s">
        <v>31</v>
      </c>
      <c r="K103" s="23"/>
      <c r="L103" s="6" t="s">
        <v>22</v>
      </c>
      <c r="M103" s="7">
        <v>2.04</v>
      </c>
      <c r="N103" s="7">
        <v>1.5</v>
      </c>
      <c r="O103" s="8" t="s">
        <v>28</v>
      </c>
      <c r="P103" s="7">
        <f t="shared" si="10"/>
        <v>190.85</v>
      </c>
      <c r="Q103" s="28">
        <f t="shared" si="6"/>
        <v>1.56</v>
      </c>
      <c r="R103" s="9">
        <f t="shared" si="11"/>
        <v>-8.3975000000000009</v>
      </c>
      <c r="S103" s="10">
        <f t="shared" si="7"/>
        <v>182.45249999999999</v>
      </c>
      <c r="T103" s="11">
        <f t="shared" si="8"/>
        <v>0.5643564356435643</v>
      </c>
      <c r="U103" s="12">
        <f t="shared" si="9"/>
        <v>-4.400052397170557E-2</v>
      </c>
      <c r="V103">
        <f>COUNTIF($L$2:L103,1)</f>
        <v>57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7.25" customHeight="1" x14ac:dyDescent="0.2">
      <c r="A104" s="3">
        <v>102</v>
      </c>
      <c r="B104" s="4">
        <v>44793</v>
      </c>
      <c r="C104" s="3" t="s">
        <v>219</v>
      </c>
      <c r="D104" s="3" t="s">
        <v>23</v>
      </c>
      <c r="E104" s="3">
        <v>1</v>
      </c>
      <c r="F104" s="3" t="s">
        <v>48</v>
      </c>
      <c r="G104" s="3" t="s">
        <v>154</v>
      </c>
      <c r="H104" s="3" t="s">
        <v>36</v>
      </c>
      <c r="I104" s="3" t="s">
        <v>25</v>
      </c>
      <c r="J104" s="13" t="s">
        <v>49</v>
      </c>
      <c r="K104" s="23"/>
      <c r="L104" s="6" t="s">
        <v>22</v>
      </c>
      <c r="M104" s="7">
        <v>1.96</v>
      </c>
      <c r="N104" s="7">
        <v>2</v>
      </c>
      <c r="O104" s="8" t="s">
        <v>28</v>
      </c>
      <c r="P104" s="7">
        <f t="shared" si="10"/>
        <v>192.85</v>
      </c>
      <c r="Q104" s="28">
        <f t="shared" si="6"/>
        <v>1.92</v>
      </c>
      <c r="R104" s="9">
        <f t="shared" si="11"/>
        <v>-6.4775000000000009</v>
      </c>
      <c r="S104" s="10">
        <f t="shared" si="7"/>
        <v>186.3725</v>
      </c>
      <c r="T104" s="11">
        <f t="shared" si="8"/>
        <v>0.56862745098039214</v>
      </c>
      <c r="U104" s="12">
        <f t="shared" si="9"/>
        <v>-3.3588281047446163E-2</v>
      </c>
      <c r="V104">
        <f>COUNTIF($L$2:L104,1)</f>
        <v>58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7.25" customHeight="1" x14ac:dyDescent="0.2">
      <c r="A105" s="3">
        <v>103</v>
      </c>
      <c r="B105" s="4">
        <v>44793</v>
      </c>
      <c r="C105" s="3" t="s">
        <v>220</v>
      </c>
      <c r="D105" s="3" t="s">
        <v>23</v>
      </c>
      <c r="E105" s="3">
        <v>1</v>
      </c>
      <c r="F105" s="3" t="s">
        <v>38</v>
      </c>
      <c r="G105" s="3" t="s">
        <v>20</v>
      </c>
      <c r="H105" s="3" t="s">
        <v>24</v>
      </c>
      <c r="I105" s="3" t="s">
        <v>25</v>
      </c>
      <c r="J105" s="34" t="s">
        <v>41</v>
      </c>
      <c r="K105" s="23"/>
      <c r="L105" s="6" t="s">
        <v>22</v>
      </c>
      <c r="M105" s="7">
        <v>1</v>
      </c>
      <c r="N105" s="7">
        <v>1.5</v>
      </c>
      <c r="O105" s="8" t="s">
        <v>28</v>
      </c>
      <c r="P105" s="7">
        <f t="shared" si="10"/>
        <v>194.35</v>
      </c>
      <c r="Q105" s="35">
        <f t="shared" si="6"/>
        <v>0</v>
      </c>
      <c r="R105" s="9">
        <f t="shared" si="11"/>
        <v>-6.4775000000000009</v>
      </c>
      <c r="S105" s="10">
        <f t="shared" si="7"/>
        <v>187.8725</v>
      </c>
      <c r="T105" s="11">
        <f t="shared" si="8"/>
        <v>0.57281553398058249</v>
      </c>
      <c r="U105" s="12">
        <f t="shared" si="9"/>
        <v>-3.3329045536403354E-2</v>
      </c>
      <c r="V105">
        <f>COUNTIF($L$2:L105,1)</f>
        <v>59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7.25" customHeight="1" x14ac:dyDescent="0.2">
      <c r="A106" s="3">
        <v>104</v>
      </c>
      <c r="B106" s="4">
        <v>44793</v>
      </c>
      <c r="C106" s="3" t="s">
        <v>221</v>
      </c>
      <c r="D106" s="3" t="s">
        <v>23</v>
      </c>
      <c r="E106" s="3">
        <v>1</v>
      </c>
      <c r="F106" s="3" t="s">
        <v>38</v>
      </c>
      <c r="G106" s="3" t="s">
        <v>20</v>
      </c>
      <c r="H106" s="3" t="s">
        <v>24</v>
      </c>
      <c r="I106" s="3" t="s">
        <v>25</v>
      </c>
      <c r="J106" s="5" t="s">
        <v>31</v>
      </c>
      <c r="K106" s="23"/>
      <c r="L106" s="6" t="s">
        <v>27</v>
      </c>
      <c r="M106" s="7">
        <v>2.38</v>
      </c>
      <c r="N106" s="7">
        <v>1</v>
      </c>
      <c r="O106" s="8" t="s">
        <v>28</v>
      </c>
      <c r="P106" s="7">
        <f t="shared" si="10"/>
        <v>195.35</v>
      </c>
      <c r="Q106" s="32">
        <f t="shared" si="6"/>
        <v>-1</v>
      </c>
      <c r="R106" s="9">
        <f t="shared" si="11"/>
        <v>-7.4775000000000009</v>
      </c>
      <c r="S106" s="10">
        <f t="shared" si="7"/>
        <v>187.8725</v>
      </c>
      <c r="T106" s="11">
        <f t="shared" si="8"/>
        <v>0.56730769230769229</v>
      </c>
      <c r="U106" s="12">
        <f t="shared" si="9"/>
        <v>-3.8277450729459907E-2</v>
      </c>
      <c r="V106">
        <f>COUNTIF($L$2:L106,1)</f>
        <v>59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7.25" customHeight="1" x14ac:dyDescent="0.2">
      <c r="A107" s="3">
        <v>105</v>
      </c>
      <c r="B107" s="4">
        <v>44793</v>
      </c>
      <c r="C107" s="3" t="s">
        <v>222</v>
      </c>
      <c r="D107" s="3" t="s">
        <v>23</v>
      </c>
      <c r="E107" s="3">
        <v>1</v>
      </c>
      <c r="F107" s="3" t="s">
        <v>141</v>
      </c>
      <c r="G107" s="3" t="s">
        <v>20</v>
      </c>
      <c r="H107" s="3" t="s">
        <v>24</v>
      </c>
      <c r="I107" s="3" t="s">
        <v>25</v>
      </c>
      <c r="J107" s="5" t="s">
        <v>223</v>
      </c>
      <c r="K107" s="23"/>
      <c r="L107" s="6" t="s">
        <v>27</v>
      </c>
      <c r="M107" s="7">
        <v>2.06</v>
      </c>
      <c r="N107" s="7">
        <v>1.5</v>
      </c>
      <c r="O107" s="8" t="s">
        <v>28</v>
      </c>
      <c r="P107" s="7">
        <f t="shared" si="10"/>
        <v>196.85</v>
      </c>
      <c r="Q107" s="32">
        <f t="shared" si="6"/>
        <v>-1.5</v>
      </c>
      <c r="R107" s="9">
        <f t="shared" si="11"/>
        <v>-8.9775000000000009</v>
      </c>
      <c r="S107" s="10">
        <f t="shared" si="7"/>
        <v>187.8725</v>
      </c>
      <c r="T107" s="11">
        <f t="shared" si="8"/>
        <v>0.56190476190476191</v>
      </c>
      <c r="U107" s="12">
        <f t="shared" si="9"/>
        <v>-4.5605791211582383E-2</v>
      </c>
      <c r="V107">
        <f>COUNTIF($L$2:L107,1)</f>
        <v>59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7.25" customHeight="1" x14ac:dyDescent="0.2">
      <c r="A108" s="3">
        <v>106</v>
      </c>
      <c r="B108" s="4">
        <v>44793</v>
      </c>
      <c r="C108" s="3" t="s">
        <v>224</v>
      </c>
      <c r="D108" s="3" t="s">
        <v>23</v>
      </c>
      <c r="E108" s="3">
        <v>1</v>
      </c>
      <c r="F108" s="3" t="s">
        <v>128</v>
      </c>
      <c r="G108" s="3" t="s">
        <v>20</v>
      </c>
      <c r="H108" s="3" t="s">
        <v>24</v>
      </c>
      <c r="I108" s="3" t="s">
        <v>25</v>
      </c>
      <c r="J108" s="13" t="s">
        <v>225</v>
      </c>
      <c r="K108" s="23"/>
      <c r="L108" s="6" t="s">
        <v>22</v>
      </c>
      <c r="M108" s="7">
        <v>1.85</v>
      </c>
      <c r="N108" s="7">
        <v>2</v>
      </c>
      <c r="O108" s="8" t="s">
        <v>28</v>
      </c>
      <c r="P108" s="7">
        <f t="shared" si="10"/>
        <v>198.85</v>
      </c>
      <c r="Q108" s="28">
        <f t="shared" si="6"/>
        <v>1.7000000000000002</v>
      </c>
      <c r="R108" s="9">
        <f t="shared" si="11"/>
        <v>-7.2775000000000007</v>
      </c>
      <c r="S108" s="10">
        <f t="shared" si="7"/>
        <v>191.57249999999999</v>
      </c>
      <c r="T108" s="11">
        <f t="shared" si="8"/>
        <v>0.56603773584905659</v>
      </c>
      <c r="U108" s="12">
        <f t="shared" si="9"/>
        <v>-3.6597938144329913E-2</v>
      </c>
      <c r="V108">
        <f>COUNTIF($L$2:L108,1)</f>
        <v>60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7.25" customHeight="1" x14ac:dyDescent="0.2">
      <c r="A109" s="3">
        <v>107</v>
      </c>
      <c r="B109" s="4">
        <v>44793</v>
      </c>
      <c r="C109" s="3" t="s">
        <v>226</v>
      </c>
      <c r="D109" s="3" t="s">
        <v>23</v>
      </c>
      <c r="E109" s="3">
        <v>1</v>
      </c>
      <c r="F109" s="3" t="s">
        <v>38</v>
      </c>
      <c r="G109" s="3" t="s">
        <v>20</v>
      </c>
      <c r="H109" s="3" t="s">
        <v>24</v>
      </c>
      <c r="I109" s="3" t="s">
        <v>25</v>
      </c>
      <c r="J109" s="34" t="s">
        <v>42</v>
      </c>
      <c r="K109" s="23"/>
      <c r="L109" s="6" t="s">
        <v>22</v>
      </c>
      <c r="M109" s="7">
        <v>1</v>
      </c>
      <c r="N109" s="7">
        <v>2</v>
      </c>
      <c r="O109" s="8" t="s">
        <v>28</v>
      </c>
      <c r="P109" s="7">
        <f t="shared" si="10"/>
        <v>200.85</v>
      </c>
      <c r="Q109" s="35">
        <f t="shared" si="6"/>
        <v>0</v>
      </c>
      <c r="R109" s="9">
        <f t="shared" si="11"/>
        <v>-7.2775000000000007</v>
      </c>
      <c r="S109" s="10">
        <f t="shared" si="7"/>
        <v>193.57249999999999</v>
      </c>
      <c r="T109" s="11">
        <f t="shared" si="8"/>
        <v>0.57009345794392519</v>
      </c>
      <c r="U109" s="12">
        <f t="shared" si="9"/>
        <v>-3.6233507592730911E-2</v>
      </c>
      <c r="V109">
        <f>COUNTIF($L$2:L109,1)</f>
        <v>61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7.25" customHeight="1" x14ac:dyDescent="0.2">
      <c r="A110" s="3">
        <v>108</v>
      </c>
      <c r="B110" s="4">
        <v>44793</v>
      </c>
      <c r="C110" s="3" t="s">
        <v>227</v>
      </c>
      <c r="D110" s="3" t="s">
        <v>23</v>
      </c>
      <c r="E110" s="3">
        <v>1</v>
      </c>
      <c r="F110" s="3" t="s">
        <v>48</v>
      </c>
      <c r="G110" s="3" t="s">
        <v>20</v>
      </c>
      <c r="H110" s="3" t="s">
        <v>24</v>
      </c>
      <c r="I110" s="3" t="s">
        <v>25</v>
      </c>
      <c r="J110" s="5" t="s">
        <v>26</v>
      </c>
      <c r="K110" s="23" t="s">
        <v>228</v>
      </c>
      <c r="L110" s="6" t="s">
        <v>27</v>
      </c>
      <c r="M110" s="7">
        <v>1.82</v>
      </c>
      <c r="N110" s="7">
        <v>3</v>
      </c>
      <c r="O110" s="8" t="s">
        <v>28</v>
      </c>
      <c r="P110" s="7">
        <f t="shared" si="10"/>
        <v>203.85</v>
      </c>
      <c r="Q110" s="32">
        <f t="shared" si="6"/>
        <v>-3</v>
      </c>
      <c r="R110" s="9">
        <f t="shared" si="11"/>
        <v>-10.2775</v>
      </c>
      <c r="S110" s="10">
        <f t="shared" si="7"/>
        <v>193.57249999999999</v>
      </c>
      <c r="T110" s="11">
        <f t="shared" si="8"/>
        <v>0.56481481481481477</v>
      </c>
      <c r="U110" s="12">
        <f t="shared" si="9"/>
        <v>-5.0416973264655399E-2</v>
      </c>
      <c r="V110">
        <f>COUNTIF($L$2:L110,1)</f>
        <v>61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7.25" customHeight="1" x14ac:dyDescent="0.2">
      <c r="A111" s="3">
        <v>109</v>
      </c>
      <c r="B111" s="4">
        <v>44793</v>
      </c>
      <c r="C111" s="3" t="s">
        <v>229</v>
      </c>
      <c r="D111" s="3" t="s">
        <v>23</v>
      </c>
      <c r="E111" s="3">
        <v>1</v>
      </c>
      <c r="F111" s="3" t="s">
        <v>182</v>
      </c>
      <c r="G111" s="3" t="s">
        <v>20</v>
      </c>
      <c r="H111" s="3" t="s">
        <v>24</v>
      </c>
      <c r="I111" s="3" t="s">
        <v>25</v>
      </c>
      <c r="J111" s="13" t="s">
        <v>55</v>
      </c>
      <c r="K111" s="23"/>
      <c r="L111" s="6" t="s">
        <v>22</v>
      </c>
      <c r="M111" s="7">
        <v>1.75</v>
      </c>
      <c r="N111" s="7">
        <v>2</v>
      </c>
      <c r="O111" s="8" t="s">
        <v>28</v>
      </c>
      <c r="P111" s="7">
        <f t="shared" si="10"/>
        <v>205.85</v>
      </c>
      <c r="Q111" s="28">
        <f t="shared" si="6"/>
        <v>1.5</v>
      </c>
      <c r="R111" s="9">
        <f t="shared" si="11"/>
        <v>-8.7774999999999999</v>
      </c>
      <c r="S111" s="10">
        <f t="shared" si="7"/>
        <v>197.07249999999999</v>
      </c>
      <c r="T111" s="11">
        <f t="shared" si="8"/>
        <v>0.56880733944954132</v>
      </c>
      <c r="U111" s="12">
        <f t="shared" si="9"/>
        <v>-4.2640272042749595E-2</v>
      </c>
      <c r="V111">
        <f>COUNTIF($L$2:L111,1)</f>
        <v>62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51" x14ac:dyDescent="0.2">
      <c r="A112" s="3">
        <v>110</v>
      </c>
      <c r="B112" s="4">
        <v>44793</v>
      </c>
      <c r="C112" s="3" t="s">
        <v>230</v>
      </c>
      <c r="D112" s="3" t="s">
        <v>23</v>
      </c>
      <c r="E112" s="3">
        <v>4</v>
      </c>
      <c r="F112" s="3" t="s">
        <v>231</v>
      </c>
      <c r="G112" s="3" t="s">
        <v>20</v>
      </c>
      <c r="H112" s="3" t="s">
        <v>24</v>
      </c>
      <c r="I112" s="3" t="s">
        <v>25</v>
      </c>
      <c r="J112" s="34" t="s">
        <v>232</v>
      </c>
      <c r="K112" s="23" t="s">
        <v>228</v>
      </c>
      <c r="L112" s="6" t="s">
        <v>27</v>
      </c>
      <c r="M112" s="7">
        <v>5.47</v>
      </c>
      <c r="N112" s="7">
        <v>1</v>
      </c>
      <c r="O112" s="8" t="s">
        <v>28</v>
      </c>
      <c r="P112" s="7">
        <f t="shared" si="10"/>
        <v>206.85</v>
      </c>
      <c r="Q112" s="32">
        <f t="shared" si="6"/>
        <v>-1</v>
      </c>
      <c r="R112" s="9">
        <f t="shared" si="11"/>
        <v>-9.7774999999999999</v>
      </c>
      <c r="S112" s="10">
        <f t="shared" si="7"/>
        <v>197.07249999999999</v>
      </c>
      <c r="T112" s="11">
        <f t="shared" si="8"/>
        <v>0.5636363636363636</v>
      </c>
      <c r="U112" s="12">
        <f t="shared" si="9"/>
        <v>-4.7268552090887136E-2</v>
      </c>
      <c r="V112">
        <f>COUNTIF($L$2:L112,1)</f>
        <v>62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7.25" customHeight="1" x14ac:dyDescent="0.2">
      <c r="A113" s="3">
        <v>111</v>
      </c>
      <c r="B113" s="4">
        <v>44793</v>
      </c>
      <c r="C113" s="3" t="s">
        <v>233</v>
      </c>
      <c r="D113" s="3" t="s">
        <v>23</v>
      </c>
      <c r="E113" s="3">
        <v>1</v>
      </c>
      <c r="F113" s="3">
        <v>2</v>
      </c>
      <c r="G113" s="3" t="s">
        <v>154</v>
      </c>
      <c r="H113" s="3" t="s">
        <v>24</v>
      </c>
      <c r="I113" s="3" t="s">
        <v>25</v>
      </c>
      <c r="J113" s="5" t="s">
        <v>26</v>
      </c>
      <c r="K113" s="23" t="s">
        <v>234</v>
      </c>
      <c r="L113" s="6" t="s">
        <v>27</v>
      </c>
      <c r="M113" s="7">
        <v>2.1</v>
      </c>
      <c r="N113" s="7">
        <v>1</v>
      </c>
      <c r="O113" s="8" t="s">
        <v>28</v>
      </c>
      <c r="P113" s="7">
        <f t="shared" si="10"/>
        <v>207.85</v>
      </c>
      <c r="Q113" s="32">
        <f t="shared" si="6"/>
        <v>-1</v>
      </c>
      <c r="R113" s="9">
        <f t="shared" si="11"/>
        <v>-10.7775</v>
      </c>
      <c r="S113" s="10">
        <f t="shared" si="7"/>
        <v>197.07249999999999</v>
      </c>
      <c r="T113" s="11">
        <f t="shared" si="8"/>
        <v>0.55855855855855852</v>
      </c>
      <c r="U113" s="12">
        <f t="shared" si="9"/>
        <v>-5.1852297329805168E-2</v>
      </c>
      <c r="V113">
        <f>COUNTIF($L$2:L113,1)</f>
        <v>62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7.25" customHeight="1" x14ac:dyDescent="0.2">
      <c r="A114" s="3">
        <v>112</v>
      </c>
      <c r="B114" s="4">
        <v>44794</v>
      </c>
      <c r="C114" s="3" t="s">
        <v>235</v>
      </c>
      <c r="D114" s="3" t="s">
        <v>23</v>
      </c>
      <c r="E114" s="3">
        <v>1</v>
      </c>
      <c r="F114" s="3" t="s">
        <v>141</v>
      </c>
      <c r="G114" s="3" t="s">
        <v>20</v>
      </c>
      <c r="H114" s="3" t="s">
        <v>24</v>
      </c>
      <c r="I114" s="3" t="s">
        <v>25</v>
      </c>
      <c r="J114" s="5" t="s">
        <v>236</v>
      </c>
      <c r="K114" s="23" t="s">
        <v>46</v>
      </c>
      <c r="L114" s="6" t="s">
        <v>27</v>
      </c>
      <c r="M114" s="7">
        <v>1.89</v>
      </c>
      <c r="N114" s="7">
        <v>2</v>
      </c>
      <c r="O114" s="8" t="s">
        <v>28</v>
      </c>
      <c r="P114" s="7">
        <f t="shared" si="10"/>
        <v>209.85</v>
      </c>
      <c r="Q114" s="32">
        <f t="shared" si="6"/>
        <v>-2</v>
      </c>
      <c r="R114" s="9">
        <f t="shared" si="11"/>
        <v>-12.7775</v>
      </c>
      <c r="S114" s="10">
        <f t="shared" si="7"/>
        <v>197.07249999999999</v>
      </c>
      <c r="T114" s="11">
        <f t="shared" si="8"/>
        <v>0.5535714285714286</v>
      </c>
      <c r="U114" s="12">
        <f t="shared" si="9"/>
        <v>-6.0888730045270449E-2</v>
      </c>
      <c r="V114">
        <f>COUNTIF($L$2:L114,1)</f>
        <v>62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7.25" customHeight="1" x14ac:dyDescent="0.2">
      <c r="A115" s="3">
        <v>113</v>
      </c>
      <c r="B115" s="4">
        <v>44794</v>
      </c>
      <c r="C115" s="3" t="s">
        <v>237</v>
      </c>
      <c r="D115" s="3" t="s">
        <v>23</v>
      </c>
      <c r="E115" s="3">
        <v>1</v>
      </c>
      <c r="F115" s="3" t="s">
        <v>34</v>
      </c>
      <c r="G115" s="3" t="s">
        <v>154</v>
      </c>
      <c r="H115" s="3" t="s">
        <v>24</v>
      </c>
      <c r="I115" s="3" t="s">
        <v>25</v>
      </c>
      <c r="J115" s="13" t="s">
        <v>35</v>
      </c>
      <c r="K115" s="23"/>
      <c r="L115" s="6" t="s">
        <v>22</v>
      </c>
      <c r="M115" s="7">
        <v>1.96</v>
      </c>
      <c r="N115" s="7">
        <v>1.5</v>
      </c>
      <c r="O115" s="8" t="s">
        <v>28</v>
      </c>
      <c r="P115" s="7">
        <f t="shared" si="10"/>
        <v>211.35</v>
      </c>
      <c r="Q115" s="28">
        <f t="shared" si="6"/>
        <v>1.44</v>
      </c>
      <c r="R115" s="9">
        <f t="shared" si="11"/>
        <v>-11.3375</v>
      </c>
      <c r="S115" s="10">
        <f t="shared" si="7"/>
        <v>200.01249999999999</v>
      </c>
      <c r="T115" s="11">
        <f t="shared" si="8"/>
        <v>0.55752212389380529</v>
      </c>
      <c r="U115" s="12">
        <f t="shared" si="9"/>
        <v>-5.364324580080438E-2</v>
      </c>
      <c r="V115">
        <f>COUNTIF($L$2:L115,1)</f>
        <v>63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7.25" customHeight="1" x14ac:dyDescent="0.2">
      <c r="A116" s="3">
        <v>114</v>
      </c>
      <c r="B116" s="4">
        <v>44794</v>
      </c>
      <c r="C116" s="3" t="s">
        <v>238</v>
      </c>
      <c r="D116" s="3" t="s">
        <v>23</v>
      </c>
      <c r="E116" s="3">
        <v>1</v>
      </c>
      <c r="F116" s="3" t="s">
        <v>67</v>
      </c>
      <c r="G116" s="3" t="s">
        <v>154</v>
      </c>
      <c r="H116" s="3" t="s">
        <v>24</v>
      </c>
      <c r="I116" s="3" t="s">
        <v>25</v>
      </c>
      <c r="J116" s="5" t="s">
        <v>151</v>
      </c>
      <c r="K116" s="23"/>
      <c r="L116" s="6" t="s">
        <v>27</v>
      </c>
      <c r="M116" s="7">
        <v>2.1</v>
      </c>
      <c r="N116" s="7">
        <v>1</v>
      </c>
      <c r="O116" s="8" t="s">
        <v>28</v>
      </c>
      <c r="P116" s="7">
        <f t="shared" si="10"/>
        <v>212.35</v>
      </c>
      <c r="Q116" s="32">
        <f t="shared" si="6"/>
        <v>-1</v>
      </c>
      <c r="R116" s="9">
        <f t="shared" si="11"/>
        <v>-12.3375</v>
      </c>
      <c r="S116" s="10">
        <f t="shared" si="7"/>
        <v>200.01249999999999</v>
      </c>
      <c r="T116" s="11">
        <f t="shared" si="8"/>
        <v>0.55263157894736847</v>
      </c>
      <c r="U116" s="12">
        <f t="shared" si="9"/>
        <v>-5.8099835177772577E-2</v>
      </c>
      <c r="V116">
        <f>COUNTIF($L$2:L116,1)</f>
        <v>63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7.25" customHeight="1" x14ac:dyDescent="0.2">
      <c r="A117" s="3">
        <v>115</v>
      </c>
      <c r="B117" s="4">
        <v>44794</v>
      </c>
      <c r="C117" s="3" t="s">
        <v>239</v>
      </c>
      <c r="D117" s="3" t="s">
        <v>23</v>
      </c>
      <c r="E117" s="3">
        <v>1</v>
      </c>
      <c r="F117" s="3" t="s">
        <v>38</v>
      </c>
      <c r="G117" s="3" t="s">
        <v>20</v>
      </c>
      <c r="H117" s="3" t="s">
        <v>24</v>
      </c>
      <c r="I117" s="3" t="s">
        <v>25</v>
      </c>
      <c r="J117" s="5" t="s">
        <v>30</v>
      </c>
      <c r="K117" s="23"/>
      <c r="L117" s="6" t="s">
        <v>27</v>
      </c>
      <c r="M117" s="7">
        <v>2.36</v>
      </c>
      <c r="N117" s="7">
        <v>1.5</v>
      </c>
      <c r="O117" s="8" t="s">
        <v>28</v>
      </c>
      <c r="P117" s="7">
        <f t="shared" si="10"/>
        <v>213.85</v>
      </c>
      <c r="Q117" s="32">
        <f t="shared" si="6"/>
        <v>-1.5</v>
      </c>
      <c r="R117" s="9">
        <f t="shared" si="11"/>
        <v>-13.8375</v>
      </c>
      <c r="S117" s="10">
        <f t="shared" si="7"/>
        <v>200.01249999999999</v>
      </c>
      <c r="T117" s="11">
        <f t="shared" si="8"/>
        <v>0.54782608695652169</v>
      </c>
      <c r="U117" s="12">
        <f t="shared" si="9"/>
        <v>-6.4706570025718987E-2</v>
      </c>
      <c r="V117">
        <f>COUNTIF($L$2:L117,1)</f>
        <v>63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7.25" customHeight="1" x14ac:dyDescent="0.2">
      <c r="A118" s="3">
        <v>116</v>
      </c>
      <c r="B118" s="4">
        <v>44794</v>
      </c>
      <c r="C118" s="3" t="s">
        <v>240</v>
      </c>
      <c r="D118" s="3" t="s">
        <v>23</v>
      </c>
      <c r="E118" s="3">
        <v>1</v>
      </c>
      <c r="F118" s="3" t="s">
        <v>38</v>
      </c>
      <c r="G118" s="3" t="s">
        <v>20</v>
      </c>
      <c r="H118" s="3" t="s">
        <v>24</v>
      </c>
      <c r="I118" s="3" t="s">
        <v>25</v>
      </c>
      <c r="J118" s="5" t="s">
        <v>148</v>
      </c>
      <c r="K118" s="23"/>
      <c r="L118" s="6" t="s">
        <v>27</v>
      </c>
      <c r="M118" s="7">
        <v>2.2599999999999998</v>
      </c>
      <c r="N118" s="7">
        <v>1</v>
      </c>
      <c r="O118" s="8" t="s">
        <v>28</v>
      </c>
      <c r="P118" s="7">
        <f t="shared" si="10"/>
        <v>214.85</v>
      </c>
      <c r="Q118" s="32">
        <f t="shared" si="6"/>
        <v>-1</v>
      </c>
      <c r="R118" s="9">
        <f t="shared" si="11"/>
        <v>-14.8375</v>
      </c>
      <c r="S118" s="10">
        <f t="shared" si="7"/>
        <v>200.01249999999999</v>
      </c>
      <c r="T118" s="11">
        <f t="shared" si="8"/>
        <v>0.5431034482758621</v>
      </c>
      <c r="U118" s="12">
        <f t="shared" si="9"/>
        <v>-6.905980916918783E-2</v>
      </c>
      <c r="V118">
        <f>COUNTIF($L$2:L118,1)</f>
        <v>63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7.25" customHeight="1" x14ac:dyDescent="0.2">
      <c r="A119" s="3">
        <v>117</v>
      </c>
      <c r="B119" s="4">
        <v>44796</v>
      </c>
      <c r="C119" s="3" t="s">
        <v>241</v>
      </c>
      <c r="D119" s="3" t="s">
        <v>23</v>
      </c>
      <c r="E119" s="3">
        <v>1</v>
      </c>
      <c r="F119" s="3" t="s">
        <v>128</v>
      </c>
      <c r="G119" s="3" t="s">
        <v>20</v>
      </c>
      <c r="H119" s="3" t="s">
        <v>24</v>
      </c>
      <c r="I119" s="3" t="s">
        <v>25</v>
      </c>
      <c r="J119" s="5" t="s">
        <v>242</v>
      </c>
      <c r="K119" s="23" t="s">
        <v>243</v>
      </c>
      <c r="L119" s="6" t="s">
        <v>27</v>
      </c>
      <c r="M119" s="7">
        <v>2.23</v>
      </c>
      <c r="N119" s="7">
        <v>1.5</v>
      </c>
      <c r="O119" s="8" t="s">
        <v>28</v>
      </c>
      <c r="P119" s="7">
        <f t="shared" si="10"/>
        <v>216.35</v>
      </c>
      <c r="Q119" s="32">
        <f t="shared" si="6"/>
        <v>-1.5</v>
      </c>
      <c r="R119" s="9">
        <f t="shared" si="11"/>
        <v>-16.337499999999999</v>
      </c>
      <c r="S119" s="10">
        <f t="shared" si="7"/>
        <v>200.01249999999999</v>
      </c>
      <c r="T119" s="11">
        <f t="shared" si="8"/>
        <v>0.53846153846153844</v>
      </c>
      <c r="U119" s="12">
        <f t="shared" si="9"/>
        <v>-7.5514213080656367E-2</v>
      </c>
      <c r="V119">
        <f>COUNTIF($L$2:L119,1)</f>
        <v>63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25.5" x14ac:dyDescent="0.2">
      <c r="A120" s="3">
        <v>118</v>
      </c>
      <c r="B120" s="4">
        <v>44796</v>
      </c>
      <c r="C120" s="3" t="s">
        <v>244</v>
      </c>
      <c r="D120" s="3" t="s">
        <v>23</v>
      </c>
      <c r="E120" s="3">
        <v>2</v>
      </c>
      <c r="F120" s="3" t="s">
        <v>245</v>
      </c>
      <c r="G120" s="3" t="s">
        <v>20</v>
      </c>
      <c r="H120" s="3" t="s">
        <v>24</v>
      </c>
      <c r="I120" s="3" t="s">
        <v>25</v>
      </c>
      <c r="J120" s="34" t="s">
        <v>246</v>
      </c>
      <c r="K120" s="23"/>
      <c r="L120" s="6" t="s">
        <v>27</v>
      </c>
      <c r="M120" s="7">
        <v>2.36</v>
      </c>
      <c r="N120" s="7">
        <v>1</v>
      </c>
      <c r="O120" s="8" t="s">
        <v>28</v>
      </c>
      <c r="P120" s="7">
        <f t="shared" si="10"/>
        <v>217.35</v>
      </c>
      <c r="Q120" s="32">
        <f t="shared" si="6"/>
        <v>-1</v>
      </c>
      <c r="R120" s="9">
        <f t="shared" si="11"/>
        <v>-17.337499999999999</v>
      </c>
      <c r="S120" s="10">
        <f t="shared" si="7"/>
        <v>200.01249999999999</v>
      </c>
      <c r="T120" s="11">
        <f t="shared" si="8"/>
        <v>0.53389830508474578</v>
      </c>
      <c r="U120" s="12">
        <f t="shared" si="9"/>
        <v>-7.9767655854612401E-2</v>
      </c>
      <c r="V120">
        <f>COUNTIF($L$2:L120,1)</f>
        <v>63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7.25" customHeight="1" x14ac:dyDescent="0.2">
      <c r="A121" s="3">
        <v>119</v>
      </c>
      <c r="B121" s="4">
        <v>44796</v>
      </c>
      <c r="C121" s="3" t="s">
        <v>247</v>
      </c>
      <c r="D121" s="3" t="s">
        <v>23</v>
      </c>
      <c r="E121" s="3">
        <v>1</v>
      </c>
      <c r="F121" s="3" t="s">
        <v>38</v>
      </c>
      <c r="G121" s="3" t="s">
        <v>20</v>
      </c>
      <c r="H121" s="3" t="s">
        <v>24</v>
      </c>
      <c r="I121" s="3" t="s">
        <v>25</v>
      </c>
      <c r="J121" s="13" t="s">
        <v>55</v>
      </c>
      <c r="K121" s="23"/>
      <c r="L121" s="6" t="s">
        <v>22</v>
      </c>
      <c r="M121" s="7">
        <v>2.2400000000000002</v>
      </c>
      <c r="N121" s="7">
        <v>1.5</v>
      </c>
      <c r="O121" s="8" t="s">
        <v>28</v>
      </c>
      <c r="P121" s="7">
        <f t="shared" si="10"/>
        <v>218.85</v>
      </c>
      <c r="Q121" s="28">
        <f t="shared" si="6"/>
        <v>1.8600000000000003</v>
      </c>
      <c r="R121" s="9">
        <f t="shared" si="11"/>
        <v>-15.477499999999999</v>
      </c>
      <c r="S121" s="10">
        <f t="shared" si="7"/>
        <v>203.3725</v>
      </c>
      <c r="T121" s="11">
        <f t="shared" si="8"/>
        <v>0.53781512605042014</v>
      </c>
      <c r="U121" s="12">
        <f t="shared" si="9"/>
        <v>-7.072195567740458E-2</v>
      </c>
      <c r="V121">
        <f>COUNTIF($L$2:L121,1)</f>
        <v>64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7.25" customHeight="1" x14ac:dyDescent="0.2">
      <c r="A122" s="3">
        <v>120</v>
      </c>
      <c r="B122" s="4">
        <v>44796</v>
      </c>
      <c r="C122" s="3" t="s">
        <v>248</v>
      </c>
      <c r="D122" s="3" t="s">
        <v>23</v>
      </c>
      <c r="E122" s="3">
        <v>1</v>
      </c>
      <c r="F122" s="3" t="s">
        <v>43</v>
      </c>
      <c r="G122" s="3" t="s">
        <v>20</v>
      </c>
      <c r="H122" s="3" t="s">
        <v>24</v>
      </c>
      <c r="I122" s="3" t="s">
        <v>25</v>
      </c>
      <c r="J122" s="13" t="s">
        <v>33</v>
      </c>
      <c r="K122" s="23"/>
      <c r="L122" s="6" t="s">
        <v>22</v>
      </c>
      <c r="M122" s="7">
        <v>1.925</v>
      </c>
      <c r="N122" s="7">
        <v>3</v>
      </c>
      <c r="O122" s="8" t="s">
        <v>28</v>
      </c>
      <c r="P122" s="7">
        <f t="shared" si="10"/>
        <v>221.85</v>
      </c>
      <c r="Q122" s="28">
        <f t="shared" si="6"/>
        <v>2.7750000000000004</v>
      </c>
      <c r="R122" s="9">
        <f t="shared" si="11"/>
        <v>-12.702499999999999</v>
      </c>
      <c r="S122" s="10">
        <f t="shared" si="7"/>
        <v>209.14750000000001</v>
      </c>
      <c r="T122" s="11">
        <f t="shared" si="8"/>
        <v>0.54166666666666663</v>
      </c>
      <c r="U122" s="12">
        <f t="shared" si="9"/>
        <v>-5.7257155735857504E-2</v>
      </c>
      <c r="V122">
        <f>COUNTIF($L$2:L122,1)</f>
        <v>65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7.25" customHeight="1" x14ac:dyDescent="0.2">
      <c r="A123" s="3">
        <v>121</v>
      </c>
      <c r="B123" s="4">
        <v>44796</v>
      </c>
      <c r="C123" s="3" t="s">
        <v>249</v>
      </c>
      <c r="D123" s="3" t="s">
        <v>23</v>
      </c>
      <c r="E123" s="3">
        <v>1</v>
      </c>
      <c r="F123" s="3" t="s">
        <v>54</v>
      </c>
      <c r="G123" s="3" t="s">
        <v>20</v>
      </c>
      <c r="H123" s="3" t="s">
        <v>24</v>
      </c>
      <c r="I123" s="3" t="s">
        <v>25</v>
      </c>
      <c r="J123" s="13" t="s">
        <v>250</v>
      </c>
      <c r="K123" s="23"/>
      <c r="L123" s="6" t="s">
        <v>22</v>
      </c>
      <c r="M123" s="7">
        <v>1.82</v>
      </c>
      <c r="N123" s="7">
        <v>2</v>
      </c>
      <c r="O123" s="8" t="s">
        <v>28</v>
      </c>
      <c r="P123" s="7">
        <f t="shared" si="10"/>
        <v>223.85</v>
      </c>
      <c r="Q123" s="28">
        <f t="shared" si="6"/>
        <v>1.6400000000000001</v>
      </c>
      <c r="R123" s="9">
        <f t="shared" si="11"/>
        <v>-11.062499999999998</v>
      </c>
      <c r="S123" s="10">
        <f t="shared" si="7"/>
        <v>212.78749999999999</v>
      </c>
      <c r="T123" s="11">
        <f t="shared" si="8"/>
        <v>0.54545454545454541</v>
      </c>
      <c r="U123" s="12">
        <f t="shared" si="9"/>
        <v>-4.9419253964708511E-2</v>
      </c>
      <c r="V123">
        <f>COUNTIF($L$2:L123,1)</f>
        <v>66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7.25" customHeight="1" x14ac:dyDescent="0.2">
      <c r="A124" s="3">
        <v>122</v>
      </c>
      <c r="B124" s="4">
        <v>44796</v>
      </c>
      <c r="C124" s="3" t="s">
        <v>251</v>
      </c>
      <c r="D124" s="3" t="s">
        <v>29</v>
      </c>
      <c r="E124" s="3">
        <v>1</v>
      </c>
      <c r="F124" s="3" t="s">
        <v>125</v>
      </c>
      <c r="G124" s="3" t="s">
        <v>20</v>
      </c>
      <c r="H124" s="3" t="s">
        <v>24</v>
      </c>
      <c r="I124" s="3" t="s">
        <v>25</v>
      </c>
      <c r="J124" s="13" t="s">
        <v>53</v>
      </c>
      <c r="K124" s="23"/>
      <c r="L124" s="6" t="s">
        <v>22</v>
      </c>
      <c r="M124" s="7">
        <v>2.1</v>
      </c>
      <c r="N124" s="7">
        <v>3</v>
      </c>
      <c r="O124" s="8" t="s">
        <v>28</v>
      </c>
      <c r="P124" s="7">
        <f t="shared" si="10"/>
        <v>226.85</v>
      </c>
      <c r="Q124" s="28">
        <f t="shared" si="6"/>
        <v>3.3000000000000007</v>
      </c>
      <c r="R124" s="9">
        <f t="shared" si="11"/>
        <v>-7.7624999999999975</v>
      </c>
      <c r="S124" s="10">
        <f t="shared" si="7"/>
        <v>219.08750000000001</v>
      </c>
      <c r="T124" s="11">
        <f t="shared" si="8"/>
        <v>0.54918032786885251</v>
      </c>
      <c r="U124" s="12">
        <f t="shared" si="9"/>
        <v>-3.4218646682830013E-2</v>
      </c>
      <c r="V124">
        <f>COUNTIF($L$2:L124,1)</f>
        <v>67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7.25" customHeight="1" x14ac:dyDescent="0.2">
      <c r="A125" s="3">
        <v>123</v>
      </c>
      <c r="B125" s="4">
        <v>44796</v>
      </c>
      <c r="C125" s="3" t="s">
        <v>252</v>
      </c>
      <c r="D125" s="3" t="s">
        <v>29</v>
      </c>
      <c r="E125" s="3">
        <v>1</v>
      </c>
      <c r="F125" s="3" t="s">
        <v>137</v>
      </c>
      <c r="G125" s="3" t="s">
        <v>20</v>
      </c>
      <c r="H125" s="3" t="s">
        <v>24</v>
      </c>
      <c r="I125" s="3" t="s">
        <v>21</v>
      </c>
      <c r="J125" s="5" t="s">
        <v>130</v>
      </c>
      <c r="K125" s="23" t="s">
        <v>46</v>
      </c>
      <c r="L125" s="6" t="s">
        <v>27</v>
      </c>
      <c r="M125" s="7">
        <v>2.16</v>
      </c>
      <c r="N125" s="7">
        <v>3</v>
      </c>
      <c r="O125" s="8" t="s">
        <v>28</v>
      </c>
      <c r="P125" s="7">
        <f t="shared" si="10"/>
        <v>229.85</v>
      </c>
      <c r="Q125" s="32">
        <f t="shared" si="6"/>
        <v>-3</v>
      </c>
      <c r="R125" s="9">
        <f t="shared" si="11"/>
        <v>-10.762499999999998</v>
      </c>
      <c r="S125" s="10">
        <f t="shared" si="7"/>
        <v>219.08750000000001</v>
      </c>
      <c r="T125" s="11">
        <f t="shared" si="8"/>
        <v>0.54471544715447151</v>
      </c>
      <c r="U125" s="12">
        <f t="shared" si="9"/>
        <v>-4.6824015662388467E-2</v>
      </c>
      <c r="V125">
        <f>COUNTIF($L$2:L125,1)</f>
        <v>67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7.25" customHeight="1" x14ac:dyDescent="0.2">
      <c r="A126" s="3">
        <v>124</v>
      </c>
      <c r="B126" s="4">
        <v>44797</v>
      </c>
      <c r="C126" s="3" t="s">
        <v>253</v>
      </c>
      <c r="D126" s="3" t="s">
        <v>23</v>
      </c>
      <c r="E126" s="3">
        <v>1</v>
      </c>
      <c r="F126" s="3">
        <v>1</v>
      </c>
      <c r="G126" s="3" t="s">
        <v>20</v>
      </c>
      <c r="H126" s="3" t="s">
        <v>24</v>
      </c>
      <c r="I126" s="3" t="s">
        <v>25</v>
      </c>
      <c r="J126" s="5" t="s">
        <v>35</v>
      </c>
      <c r="K126" s="23" t="s">
        <v>254</v>
      </c>
      <c r="L126" s="6" t="s">
        <v>27</v>
      </c>
      <c r="M126" s="7">
        <v>2.09</v>
      </c>
      <c r="N126" s="7">
        <v>2.5</v>
      </c>
      <c r="O126" s="8" t="s">
        <v>28</v>
      </c>
      <c r="P126" s="7">
        <f t="shared" si="10"/>
        <v>232.35</v>
      </c>
      <c r="Q126" s="32">
        <f t="shared" si="6"/>
        <v>-2.5</v>
      </c>
      <c r="R126" s="9">
        <f t="shared" si="11"/>
        <v>-13.262499999999998</v>
      </c>
      <c r="S126" s="10">
        <f t="shared" si="7"/>
        <v>219.08750000000001</v>
      </c>
      <c r="T126" s="11">
        <f t="shared" si="8"/>
        <v>0.54032258064516125</v>
      </c>
      <c r="U126" s="12">
        <f t="shared" si="9"/>
        <v>-5.7079836453625951E-2</v>
      </c>
      <c r="V126">
        <f>COUNTIF($L$2:L126,1)</f>
        <v>67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7.25" customHeight="1" x14ac:dyDescent="0.2">
      <c r="A127" s="3">
        <v>125</v>
      </c>
      <c r="B127" s="4">
        <v>44797</v>
      </c>
      <c r="C127" s="3" t="s">
        <v>255</v>
      </c>
      <c r="D127" s="3" t="s">
        <v>23</v>
      </c>
      <c r="E127" s="3">
        <v>1</v>
      </c>
      <c r="F127" s="3" t="s">
        <v>256</v>
      </c>
      <c r="G127" s="3" t="s">
        <v>20</v>
      </c>
      <c r="H127" s="3" t="s">
        <v>24</v>
      </c>
      <c r="I127" s="3" t="s">
        <v>25</v>
      </c>
      <c r="J127" s="5" t="s">
        <v>41</v>
      </c>
      <c r="K127" s="23" t="s">
        <v>257</v>
      </c>
      <c r="L127" s="6" t="s">
        <v>27</v>
      </c>
      <c r="M127" s="7">
        <v>2.13</v>
      </c>
      <c r="N127" s="7">
        <v>0.75</v>
      </c>
      <c r="O127" s="8" t="s">
        <v>28</v>
      </c>
      <c r="P127" s="7">
        <f t="shared" si="10"/>
        <v>233.1</v>
      </c>
      <c r="Q127" s="32">
        <f t="shared" si="6"/>
        <v>-0.75</v>
      </c>
      <c r="R127" s="9">
        <f t="shared" si="11"/>
        <v>-14.012499999999998</v>
      </c>
      <c r="S127" s="10">
        <f t="shared" si="7"/>
        <v>219.08750000000001</v>
      </c>
      <c r="T127" s="11">
        <f t="shared" si="8"/>
        <v>0.53600000000000003</v>
      </c>
      <c r="U127" s="12">
        <f t="shared" si="9"/>
        <v>-6.0113685113685068E-2</v>
      </c>
      <c r="V127">
        <f>COUNTIF($L$2:L127,1)</f>
        <v>67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7.25" customHeight="1" x14ac:dyDescent="0.2">
      <c r="A128" s="3">
        <v>126</v>
      </c>
      <c r="B128" s="4">
        <v>44797</v>
      </c>
      <c r="C128" s="3" t="s">
        <v>258</v>
      </c>
      <c r="D128" s="3" t="s">
        <v>23</v>
      </c>
      <c r="E128" s="3">
        <v>1</v>
      </c>
      <c r="F128" s="3" t="s">
        <v>182</v>
      </c>
      <c r="G128" s="3" t="s">
        <v>20</v>
      </c>
      <c r="H128" s="3" t="s">
        <v>24</v>
      </c>
      <c r="I128" s="3" t="s">
        <v>25</v>
      </c>
      <c r="J128" s="13" t="s">
        <v>259</v>
      </c>
      <c r="K128" s="23"/>
      <c r="L128" s="6" t="s">
        <v>22</v>
      </c>
      <c r="M128" s="7">
        <v>1.97</v>
      </c>
      <c r="N128" s="7">
        <v>3</v>
      </c>
      <c r="O128" s="8" t="s">
        <v>28</v>
      </c>
      <c r="P128" s="7">
        <f t="shared" si="10"/>
        <v>236.1</v>
      </c>
      <c r="Q128" s="28">
        <f t="shared" si="6"/>
        <v>2.91</v>
      </c>
      <c r="R128" s="9">
        <f t="shared" si="11"/>
        <v>-11.102499999999997</v>
      </c>
      <c r="S128" s="10">
        <f t="shared" si="7"/>
        <v>224.9975</v>
      </c>
      <c r="T128" s="11">
        <f t="shared" si="8"/>
        <v>0.53968253968253965</v>
      </c>
      <c r="U128" s="12">
        <f t="shared" si="9"/>
        <v>-4.7024565861922885E-2</v>
      </c>
      <c r="V128">
        <f>COUNTIF($L$2:L128,1)</f>
        <v>68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7.25" customHeight="1" x14ac:dyDescent="0.2">
      <c r="A129" s="3">
        <v>127</v>
      </c>
      <c r="B129" s="4">
        <v>44797</v>
      </c>
      <c r="C129" s="3" t="s">
        <v>260</v>
      </c>
      <c r="D129" s="3" t="s">
        <v>23</v>
      </c>
      <c r="E129" s="3">
        <v>1</v>
      </c>
      <c r="F129" s="3" t="s">
        <v>38</v>
      </c>
      <c r="G129" s="3" t="s">
        <v>20</v>
      </c>
      <c r="H129" s="3" t="s">
        <v>24</v>
      </c>
      <c r="I129" s="3" t="s">
        <v>25</v>
      </c>
      <c r="J129" s="5" t="s">
        <v>214</v>
      </c>
      <c r="K129" s="23"/>
      <c r="L129" s="6" t="s">
        <v>27</v>
      </c>
      <c r="M129" s="7">
        <v>1.97</v>
      </c>
      <c r="N129" s="7">
        <v>1.5</v>
      </c>
      <c r="O129" s="8" t="s">
        <v>28</v>
      </c>
      <c r="P129" s="7">
        <f t="shared" si="10"/>
        <v>237.6</v>
      </c>
      <c r="Q129" s="32">
        <f t="shared" si="6"/>
        <v>-1.5</v>
      </c>
      <c r="R129" s="9">
        <f t="shared" si="11"/>
        <v>-12.602499999999997</v>
      </c>
      <c r="S129" s="10">
        <f t="shared" si="7"/>
        <v>224.9975</v>
      </c>
      <c r="T129" s="11">
        <f t="shared" si="8"/>
        <v>0.53543307086614178</v>
      </c>
      <c r="U129" s="12">
        <f t="shared" si="9"/>
        <v>-5.3040824915824882E-2</v>
      </c>
      <c r="V129">
        <f>COUNTIF($L$2:L129,1)</f>
        <v>68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7.25" customHeight="1" x14ac:dyDescent="0.2">
      <c r="A130" s="3">
        <v>128</v>
      </c>
      <c r="B130" s="4">
        <v>44797</v>
      </c>
      <c r="C130" s="3" t="s">
        <v>261</v>
      </c>
      <c r="D130" s="3" t="s">
        <v>23</v>
      </c>
      <c r="E130" s="3">
        <v>1</v>
      </c>
      <c r="F130" s="3" t="s">
        <v>262</v>
      </c>
      <c r="G130" s="3" t="s">
        <v>20</v>
      </c>
      <c r="H130" s="3" t="s">
        <v>24</v>
      </c>
      <c r="I130" s="3" t="s">
        <v>25</v>
      </c>
      <c r="J130" s="5" t="s">
        <v>70</v>
      </c>
      <c r="K130" s="23" t="s">
        <v>46</v>
      </c>
      <c r="L130" s="6" t="s">
        <v>27</v>
      </c>
      <c r="M130" s="7">
        <v>1.97</v>
      </c>
      <c r="N130" s="7">
        <v>2</v>
      </c>
      <c r="O130" s="8" t="s">
        <v>28</v>
      </c>
      <c r="P130" s="7">
        <f t="shared" si="10"/>
        <v>239.6</v>
      </c>
      <c r="Q130" s="32">
        <f t="shared" si="6"/>
        <v>-2</v>
      </c>
      <c r="R130" s="9">
        <f t="shared" si="11"/>
        <v>-14.602499999999997</v>
      </c>
      <c r="S130" s="10">
        <f t="shared" si="7"/>
        <v>224.9975</v>
      </c>
      <c r="T130" s="11">
        <f t="shared" si="8"/>
        <v>0.53125</v>
      </c>
      <c r="U130" s="12">
        <f t="shared" si="9"/>
        <v>-6.094532554257092E-2</v>
      </c>
      <c r="V130">
        <f>COUNTIF($L$2:L130,1)</f>
        <v>68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7.25" customHeight="1" x14ac:dyDescent="0.2">
      <c r="A131" s="3">
        <v>129</v>
      </c>
      <c r="B131" s="4">
        <v>44797</v>
      </c>
      <c r="C131" s="3" t="s">
        <v>263</v>
      </c>
      <c r="D131" s="3" t="s">
        <v>23</v>
      </c>
      <c r="E131" s="3">
        <v>1</v>
      </c>
      <c r="F131" s="3">
        <v>1</v>
      </c>
      <c r="G131" s="3" t="s">
        <v>20</v>
      </c>
      <c r="H131" s="3" t="s">
        <v>24</v>
      </c>
      <c r="I131" s="3" t="s">
        <v>25</v>
      </c>
      <c r="J131" s="13" t="s">
        <v>148</v>
      </c>
      <c r="K131" s="23"/>
      <c r="L131" s="6" t="s">
        <v>22</v>
      </c>
      <c r="M131" s="7">
        <v>6.4</v>
      </c>
      <c r="N131" s="7">
        <v>1</v>
      </c>
      <c r="O131" s="8" t="s">
        <v>28</v>
      </c>
      <c r="P131" s="7">
        <f t="shared" si="10"/>
        <v>240.6</v>
      </c>
      <c r="Q131" s="28">
        <f t="shared" ref="Q131:Q166" si="12">IF(AND(L131="1",O131="ja"),(N131*M131*0.95)-N131,IF(AND(L131="1",O131="nein"),N131*M131-N131,-N131))</f>
        <v>5.4</v>
      </c>
      <c r="R131" s="9">
        <f t="shared" si="11"/>
        <v>-9.202499999999997</v>
      </c>
      <c r="S131" s="10">
        <f t="shared" ref="S131:S166" si="13">P131+R131</f>
        <v>231.39750000000001</v>
      </c>
      <c r="T131" s="11">
        <f t="shared" ref="T131:T166" si="14">V131/W131</f>
        <v>0.53488372093023251</v>
      </c>
      <c r="U131" s="12">
        <f t="shared" ref="U131:U166" si="15">((S131-P131)/P131)*100%</f>
        <v>-3.824812967581042E-2</v>
      </c>
      <c r="V131">
        <f>COUNTIF($L$2:L131,1)</f>
        <v>69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7.25" customHeight="1" x14ac:dyDescent="0.2">
      <c r="A132" s="3">
        <v>130</v>
      </c>
      <c r="B132" s="4">
        <v>44797</v>
      </c>
      <c r="C132" s="3" t="s">
        <v>261</v>
      </c>
      <c r="D132" s="3" t="s">
        <v>23</v>
      </c>
      <c r="E132" s="3">
        <v>1</v>
      </c>
      <c r="F132" s="3" t="s">
        <v>190</v>
      </c>
      <c r="G132" s="3" t="s">
        <v>20</v>
      </c>
      <c r="H132" s="3" t="s">
        <v>24</v>
      </c>
      <c r="I132" s="3" t="s">
        <v>21</v>
      </c>
      <c r="J132" s="5" t="s">
        <v>70</v>
      </c>
      <c r="K132" s="23" t="s">
        <v>46</v>
      </c>
      <c r="L132" s="6" t="s">
        <v>27</v>
      </c>
      <c r="M132" s="7">
        <v>1.93</v>
      </c>
      <c r="N132" s="7">
        <v>2</v>
      </c>
      <c r="O132" s="8" t="s">
        <v>28</v>
      </c>
      <c r="P132" s="7">
        <f t="shared" ref="P132:P166" si="16">P131+N132</f>
        <v>242.6</v>
      </c>
      <c r="Q132" s="32">
        <f t="shared" si="12"/>
        <v>-2</v>
      </c>
      <c r="R132" s="9">
        <f t="shared" ref="R132:R166" si="17">R131+Q132</f>
        <v>-11.202499999999997</v>
      </c>
      <c r="S132" s="10">
        <f t="shared" si="13"/>
        <v>231.39750000000001</v>
      </c>
      <c r="T132" s="11">
        <f t="shared" si="14"/>
        <v>0.53076923076923077</v>
      </c>
      <c r="U132" s="12">
        <f t="shared" si="15"/>
        <v>-4.6176834295135971E-2</v>
      </c>
      <c r="V132">
        <f>COUNTIF($L$2:L132,1)</f>
        <v>69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7.25" customHeight="1" x14ac:dyDescent="0.2">
      <c r="A133" s="3">
        <v>131</v>
      </c>
      <c r="B133" s="4">
        <v>44797</v>
      </c>
      <c r="C133" s="3" t="s">
        <v>264</v>
      </c>
      <c r="D133" s="3" t="s">
        <v>23</v>
      </c>
      <c r="E133" s="3">
        <v>1</v>
      </c>
      <c r="F133" s="3" t="s">
        <v>85</v>
      </c>
      <c r="G133" s="3" t="s">
        <v>20</v>
      </c>
      <c r="H133" s="3" t="s">
        <v>24</v>
      </c>
      <c r="I133" s="3" t="s">
        <v>25</v>
      </c>
      <c r="J133" s="5" t="s">
        <v>40</v>
      </c>
      <c r="K133" s="23" t="s">
        <v>46</v>
      </c>
      <c r="L133" s="6" t="s">
        <v>27</v>
      </c>
      <c r="M133" s="7">
        <v>1.94</v>
      </c>
      <c r="N133" s="7">
        <v>2</v>
      </c>
      <c r="O133" s="8" t="s">
        <v>28</v>
      </c>
      <c r="P133" s="7">
        <f t="shared" si="16"/>
        <v>244.6</v>
      </c>
      <c r="Q133" s="32">
        <f t="shared" si="12"/>
        <v>-2</v>
      </c>
      <c r="R133" s="9">
        <f t="shared" si="17"/>
        <v>-13.202499999999997</v>
      </c>
      <c r="S133" s="10">
        <f t="shared" si="13"/>
        <v>231.39750000000001</v>
      </c>
      <c r="T133" s="11">
        <f t="shared" si="14"/>
        <v>0.52671755725190839</v>
      </c>
      <c r="U133" s="12">
        <f t="shared" si="15"/>
        <v>-5.39758789860997E-2</v>
      </c>
      <c r="V133">
        <f>COUNTIF($L$2:L133,1)</f>
        <v>69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7.25" customHeight="1" x14ac:dyDescent="0.2">
      <c r="A134" s="3">
        <v>132</v>
      </c>
      <c r="B134" s="4">
        <v>44799</v>
      </c>
      <c r="C134" s="3" t="s">
        <v>265</v>
      </c>
      <c r="D134" s="3" t="s">
        <v>23</v>
      </c>
      <c r="E134" s="3">
        <v>1</v>
      </c>
      <c r="F134" s="3" t="s">
        <v>38</v>
      </c>
      <c r="G134" s="3" t="s">
        <v>20</v>
      </c>
      <c r="H134" s="3" t="s">
        <v>24</v>
      </c>
      <c r="I134" s="3" t="s">
        <v>25</v>
      </c>
      <c r="J134" s="5" t="s">
        <v>31</v>
      </c>
      <c r="K134" s="23"/>
      <c r="L134" s="6" t="s">
        <v>27</v>
      </c>
      <c r="M134" s="7">
        <v>2.33</v>
      </c>
      <c r="N134" s="7">
        <v>1.5</v>
      </c>
      <c r="O134" s="8" t="s">
        <v>28</v>
      </c>
      <c r="P134" s="7">
        <f t="shared" si="16"/>
        <v>246.1</v>
      </c>
      <c r="Q134" s="32">
        <f t="shared" si="12"/>
        <v>-1.5</v>
      </c>
      <c r="R134" s="9">
        <f t="shared" si="17"/>
        <v>-14.702499999999997</v>
      </c>
      <c r="S134" s="10">
        <f t="shared" si="13"/>
        <v>231.39750000000001</v>
      </c>
      <c r="T134" s="11">
        <f t="shared" si="14"/>
        <v>0.52272727272727271</v>
      </c>
      <c r="U134" s="12">
        <f t="shared" si="15"/>
        <v>-5.9741974806988972E-2</v>
      </c>
      <c r="V134">
        <f>COUNTIF($L$2:L134,1)</f>
        <v>69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7.25" customHeight="1" x14ac:dyDescent="0.2">
      <c r="A135" s="3">
        <v>133</v>
      </c>
      <c r="B135" s="4">
        <v>44799</v>
      </c>
      <c r="C135" s="3" t="s">
        <v>266</v>
      </c>
      <c r="D135" s="3" t="s">
        <v>23</v>
      </c>
      <c r="E135" s="3">
        <v>1</v>
      </c>
      <c r="F135" s="3" t="s">
        <v>141</v>
      </c>
      <c r="G135" s="3" t="s">
        <v>20</v>
      </c>
      <c r="H135" s="3" t="s">
        <v>24</v>
      </c>
      <c r="I135" s="3" t="s">
        <v>25</v>
      </c>
      <c r="J135" s="5" t="s">
        <v>214</v>
      </c>
      <c r="K135" s="23" t="s">
        <v>254</v>
      </c>
      <c r="L135" s="6" t="s">
        <v>27</v>
      </c>
      <c r="M135" s="7">
        <v>1.87</v>
      </c>
      <c r="N135" s="7">
        <v>2</v>
      </c>
      <c r="O135" s="8" t="s">
        <v>28</v>
      </c>
      <c r="P135" s="7">
        <f t="shared" si="16"/>
        <v>248.1</v>
      </c>
      <c r="Q135" s="32">
        <f t="shared" si="12"/>
        <v>-2</v>
      </c>
      <c r="R135" s="9">
        <f t="shared" si="17"/>
        <v>-16.702499999999997</v>
      </c>
      <c r="S135" s="10">
        <f t="shared" si="13"/>
        <v>231.39750000000001</v>
      </c>
      <c r="T135" s="11">
        <f t="shared" si="14"/>
        <v>0.51879699248120303</v>
      </c>
      <c r="U135" s="12">
        <f t="shared" si="15"/>
        <v>-6.7321644498186159E-2</v>
      </c>
      <c r="V135">
        <f>COUNTIF($L$2:L135,1)</f>
        <v>69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25.5" x14ac:dyDescent="0.2">
      <c r="A136" s="3">
        <v>134</v>
      </c>
      <c r="B136" s="4">
        <v>44799</v>
      </c>
      <c r="C136" s="3" t="s">
        <v>267</v>
      </c>
      <c r="D136" s="3" t="s">
        <v>23</v>
      </c>
      <c r="E136" s="3">
        <v>2</v>
      </c>
      <c r="F136" s="3" t="s">
        <v>268</v>
      </c>
      <c r="G136" s="3" t="s">
        <v>20</v>
      </c>
      <c r="H136" s="3" t="s">
        <v>24</v>
      </c>
      <c r="I136" s="3" t="s">
        <v>25</v>
      </c>
      <c r="J136" s="34" t="s">
        <v>269</v>
      </c>
      <c r="K136" s="23"/>
      <c r="L136" s="6" t="s">
        <v>27</v>
      </c>
      <c r="M136" s="7">
        <v>2.62</v>
      </c>
      <c r="N136" s="7">
        <v>1</v>
      </c>
      <c r="O136" s="8" t="s">
        <v>28</v>
      </c>
      <c r="P136" s="7">
        <f t="shared" si="16"/>
        <v>249.1</v>
      </c>
      <c r="Q136" s="32">
        <f t="shared" si="12"/>
        <v>-1</v>
      </c>
      <c r="R136" s="9">
        <f t="shared" si="17"/>
        <v>-17.702499999999997</v>
      </c>
      <c r="S136" s="10">
        <f t="shared" si="13"/>
        <v>231.39750000000001</v>
      </c>
      <c r="T136" s="11">
        <f t="shared" si="14"/>
        <v>0.5149253731343284</v>
      </c>
      <c r="U136" s="12">
        <f t="shared" si="15"/>
        <v>-7.1065837013247632E-2</v>
      </c>
      <c r="V136">
        <f>COUNTIF($L$2:L136,1)</f>
        <v>69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7.25" customHeight="1" x14ac:dyDescent="0.2">
      <c r="A137" s="3">
        <v>135</v>
      </c>
      <c r="B137" s="4">
        <v>44799</v>
      </c>
      <c r="C137" s="3" t="s">
        <v>270</v>
      </c>
      <c r="D137" s="3" t="s">
        <v>23</v>
      </c>
      <c r="E137" s="3">
        <v>1</v>
      </c>
      <c r="F137" s="3" t="s">
        <v>38</v>
      </c>
      <c r="G137" s="3" t="s">
        <v>20</v>
      </c>
      <c r="H137" s="3" t="s">
        <v>24</v>
      </c>
      <c r="I137" s="3" t="s">
        <v>25</v>
      </c>
      <c r="J137" s="13" t="s">
        <v>55</v>
      </c>
      <c r="K137" s="23"/>
      <c r="L137" s="6" t="s">
        <v>22</v>
      </c>
      <c r="M137" s="7">
        <v>1.9</v>
      </c>
      <c r="N137" s="7">
        <v>2</v>
      </c>
      <c r="O137" s="8" t="s">
        <v>28</v>
      </c>
      <c r="P137" s="7">
        <f t="shared" si="16"/>
        <v>251.1</v>
      </c>
      <c r="Q137" s="28">
        <f t="shared" si="12"/>
        <v>1.7999999999999998</v>
      </c>
      <c r="R137" s="9">
        <f t="shared" si="17"/>
        <v>-15.902499999999996</v>
      </c>
      <c r="S137" s="10">
        <f t="shared" si="13"/>
        <v>235.19749999999999</v>
      </c>
      <c r="T137" s="11">
        <f t="shared" si="14"/>
        <v>0.51851851851851849</v>
      </c>
      <c r="U137" s="12">
        <f t="shared" si="15"/>
        <v>-6.3331342094782972E-2</v>
      </c>
      <c r="V137">
        <f>COUNTIF($L$2:L137,1)</f>
        <v>70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7.25" customHeight="1" x14ac:dyDescent="0.2">
      <c r="A138" s="3">
        <v>136</v>
      </c>
      <c r="B138" s="4">
        <v>44800</v>
      </c>
      <c r="C138" s="3" t="s">
        <v>271</v>
      </c>
      <c r="D138" s="3" t="s">
        <v>23</v>
      </c>
      <c r="E138" s="3">
        <v>1</v>
      </c>
      <c r="F138" s="3" t="s">
        <v>34</v>
      </c>
      <c r="G138" s="3" t="s">
        <v>154</v>
      </c>
      <c r="H138" s="3" t="s">
        <v>24</v>
      </c>
      <c r="I138" s="3" t="s">
        <v>25</v>
      </c>
      <c r="J138" s="13" t="s">
        <v>47</v>
      </c>
      <c r="K138" s="23"/>
      <c r="L138" s="6" t="s">
        <v>22</v>
      </c>
      <c r="M138" s="7">
        <v>1.9</v>
      </c>
      <c r="N138" s="7">
        <v>2.5</v>
      </c>
      <c r="O138" s="8" t="s">
        <v>28</v>
      </c>
      <c r="P138" s="7">
        <f t="shared" si="16"/>
        <v>253.6</v>
      </c>
      <c r="Q138" s="28">
        <f t="shared" si="12"/>
        <v>2.25</v>
      </c>
      <c r="R138" s="9">
        <f t="shared" si="17"/>
        <v>-13.652499999999996</v>
      </c>
      <c r="S138" s="10">
        <f t="shared" si="13"/>
        <v>239.94749999999999</v>
      </c>
      <c r="T138" s="11">
        <f t="shared" si="14"/>
        <v>0.5220588235294118</v>
      </c>
      <c r="U138" s="12">
        <f t="shared" si="15"/>
        <v>-5.3834779179810742E-2</v>
      </c>
      <c r="V138">
        <f>COUNTIF($L$2:L138,1)</f>
        <v>71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7.25" customHeight="1" x14ac:dyDescent="0.2">
      <c r="A139" s="3">
        <v>137</v>
      </c>
      <c r="B139" s="4">
        <v>44800</v>
      </c>
      <c r="C139" s="3" t="s">
        <v>272</v>
      </c>
      <c r="D139" s="3" t="s">
        <v>23</v>
      </c>
      <c r="E139" s="3">
        <v>1</v>
      </c>
      <c r="F139" s="3" t="s">
        <v>141</v>
      </c>
      <c r="G139" s="3" t="s">
        <v>20</v>
      </c>
      <c r="H139" s="3" t="s">
        <v>24</v>
      </c>
      <c r="I139" s="3" t="s">
        <v>25</v>
      </c>
      <c r="J139" s="13" t="s">
        <v>55</v>
      </c>
      <c r="K139" s="23"/>
      <c r="L139" s="6" t="s">
        <v>22</v>
      </c>
      <c r="M139" s="7">
        <v>1.7</v>
      </c>
      <c r="N139" s="7">
        <v>2</v>
      </c>
      <c r="O139" s="8" t="s">
        <v>28</v>
      </c>
      <c r="P139" s="7">
        <f t="shared" si="16"/>
        <v>255.6</v>
      </c>
      <c r="Q139" s="28">
        <f t="shared" si="12"/>
        <v>1.4</v>
      </c>
      <c r="R139" s="9">
        <f t="shared" si="17"/>
        <v>-12.252499999999996</v>
      </c>
      <c r="S139" s="10">
        <f t="shared" si="13"/>
        <v>243.3475</v>
      </c>
      <c r="T139" s="11">
        <f t="shared" si="14"/>
        <v>0.52554744525547448</v>
      </c>
      <c r="U139" s="12">
        <f t="shared" si="15"/>
        <v>-4.7936228482003122E-2</v>
      </c>
      <c r="V139">
        <f>COUNTIF($L$2:L139,1)</f>
        <v>72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25.5" x14ac:dyDescent="0.2">
      <c r="A140" s="3">
        <v>138</v>
      </c>
      <c r="B140" s="4">
        <v>44800</v>
      </c>
      <c r="C140" s="3" t="s">
        <v>273</v>
      </c>
      <c r="D140" s="3" t="s">
        <v>23</v>
      </c>
      <c r="E140" s="3">
        <v>2</v>
      </c>
      <c r="F140" s="3" t="s">
        <v>274</v>
      </c>
      <c r="G140" s="3" t="s">
        <v>20</v>
      </c>
      <c r="H140" s="3" t="s">
        <v>24</v>
      </c>
      <c r="I140" s="3" t="s">
        <v>25</v>
      </c>
      <c r="J140" s="5" t="s">
        <v>275</v>
      </c>
      <c r="K140" s="23" t="s">
        <v>276</v>
      </c>
      <c r="L140" s="6" t="s">
        <v>27</v>
      </c>
      <c r="M140" s="7">
        <v>2.38</v>
      </c>
      <c r="N140" s="7">
        <v>1</v>
      </c>
      <c r="O140" s="8" t="s">
        <v>28</v>
      </c>
      <c r="P140" s="7">
        <f t="shared" si="16"/>
        <v>256.60000000000002</v>
      </c>
      <c r="Q140" s="32">
        <f t="shared" si="12"/>
        <v>-1</v>
      </c>
      <c r="R140" s="9">
        <f t="shared" si="17"/>
        <v>-13.252499999999996</v>
      </c>
      <c r="S140" s="10">
        <f t="shared" si="13"/>
        <v>243.34750000000003</v>
      </c>
      <c r="T140" s="11">
        <f t="shared" si="14"/>
        <v>0.52173913043478259</v>
      </c>
      <c r="U140" s="12">
        <f t="shared" si="15"/>
        <v>-5.1646531566640674E-2</v>
      </c>
      <c r="V140">
        <f>COUNTIF($L$2:L140,1)</f>
        <v>72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7.25" customHeight="1" x14ac:dyDescent="0.2">
      <c r="A141" s="3">
        <v>139</v>
      </c>
      <c r="B141" s="4">
        <v>44800</v>
      </c>
      <c r="C141" s="3" t="s">
        <v>277</v>
      </c>
      <c r="D141" s="3" t="s">
        <v>23</v>
      </c>
      <c r="E141" s="3">
        <v>1</v>
      </c>
      <c r="F141" s="3" t="s">
        <v>34</v>
      </c>
      <c r="G141" s="3" t="s">
        <v>154</v>
      </c>
      <c r="H141" s="3" t="s">
        <v>24</v>
      </c>
      <c r="I141" s="3" t="s">
        <v>25</v>
      </c>
      <c r="J141" s="13" t="s">
        <v>31</v>
      </c>
      <c r="K141" s="23"/>
      <c r="L141" s="6" t="s">
        <v>22</v>
      </c>
      <c r="M141" s="7">
        <v>1.85</v>
      </c>
      <c r="N141" s="7">
        <v>2</v>
      </c>
      <c r="O141" s="8" t="s">
        <v>28</v>
      </c>
      <c r="P141" s="7">
        <f t="shared" si="16"/>
        <v>258.60000000000002</v>
      </c>
      <c r="Q141" s="28">
        <f t="shared" si="12"/>
        <v>1.7000000000000002</v>
      </c>
      <c r="R141" s="9">
        <f t="shared" si="17"/>
        <v>-11.552499999999995</v>
      </c>
      <c r="S141" s="10">
        <f t="shared" si="13"/>
        <v>247.04750000000001</v>
      </c>
      <c r="T141" s="11">
        <f t="shared" si="14"/>
        <v>0.52517985611510787</v>
      </c>
      <c r="U141" s="12">
        <f t="shared" si="15"/>
        <v>-4.4673240525908771E-2</v>
      </c>
      <c r="V141">
        <f>COUNTIF($L$2:L141,1)</f>
        <v>73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7.25" customHeight="1" x14ac:dyDescent="0.2">
      <c r="A142" s="3">
        <v>140</v>
      </c>
      <c r="B142" s="4">
        <v>44800</v>
      </c>
      <c r="C142" s="3" t="s">
        <v>278</v>
      </c>
      <c r="D142" s="3" t="s">
        <v>23</v>
      </c>
      <c r="E142" s="3">
        <v>1</v>
      </c>
      <c r="F142" s="3" t="s">
        <v>51</v>
      </c>
      <c r="G142" s="3" t="s">
        <v>20</v>
      </c>
      <c r="H142" s="3" t="s">
        <v>24</v>
      </c>
      <c r="I142" s="3" t="s">
        <v>25</v>
      </c>
      <c r="J142" s="13" t="s">
        <v>70</v>
      </c>
      <c r="K142" s="23"/>
      <c r="L142" s="6" t="s">
        <v>22</v>
      </c>
      <c r="M142" s="7">
        <v>1.95</v>
      </c>
      <c r="N142" s="7">
        <v>2</v>
      </c>
      <c r="O142" s="8" t="s">
        <v>28</v>
      </c>
      <c r="P142" s="7">
        <f t="shared" si="16"/>
        <v>260.60000000000002</v>
      </c>
      <c r="Q142" s="28">
        <f t="shared" si="12"/>
        <v>1.9</v>
      </c>
      <c r="R142" s="9">
        <f t="shared" si="17"/>
        <v>-9.6524999999999945</v>
      </c>
      <c r="S142" s="10">
        <f t="shared" si="13"/>
        <v>250.94750000000002</v>
      </c>
      <c r="T142" s="11">
        <f t="shared" si="14"/>
        <v>0.52857142857142858</v>
      </c>
      <c r="U142" s="12">
        <f t="shared" si="15"/>
        <v>-3.7039524174980826E-2</v>
      </c>
      <c r="V142">
        <f>COUNTIF($L$2:L142,1)</f>
        <v>74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7.25" customHeight="1" x14ac:dyDescent="0.2">
      <c r="A143" s="3">
        <v>141</v>
      </c>
      <c r="B143" s="4">
        <v>44800</v>
      </c>
      <c r="C143" s="3" t="s">
        <v>279</v>
      </c>
      <c r="D143" s="3" t="s">
        <v>23</v>
      </c>
      <c r="E143" s="3">
        <v>1</v>
      </c>
      <c r="F143" s="3">
        <v>2</v>
      </c>
      <c r="G143" s="3" t="s">
        <v>154</v>
      </c>
      <c r="H143" s="3" t="s">
        <v>24</v>
      </c>
      <c r="I143" s="3" t="s">
        <v>25</v>
      </c>
      <c r="J143" s="13" t="s">
        <v>55</v>
      </c>
      <c r="K143" s="23"/>
      <c r="L143" s="6" t="s">
        <v>22</v>
      </c>
      <c r="M143" s="7">
        <v>1.98</v>
      </c>
      <c r="N143" s="7">
        <v>1.5</v>
      </c>
      <c r="O143" s="8" t="s">
        <v>28</v>
      </c>
      <c r="P143" s="7">
        <f t="shared" si="16"/>
        <v>262.10000000000002</v>
      </c>
      <c r="Q143" s="28">
        <f t="shared" si="12"/>
        <v>1.4699999999999998</v>
      </c>
      <c r="R143" s="9">
        <f t="shared" si="17"/>
        <v>-8.1824999999999939</v>
      </c>
      <c r="S143" s="10">
        <f t="shared" si="13"/>
        <v>253.91750000000002</v>
      </c>
      <c r="T143" s="11">
        <f t="shared" si="14"/>
        <v>0.53191489361702127</v>
      </c>
      <c r="U143" s="12">
        <f t="shared" si="15"/>
        <v>-3.121900038153378E-2</v>
      </c>
      <c r="V143">
        <f>COUNTIF($L$2:L143,1)</f>
        <v>75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7.25" customHeight="1" x14ac:dyDescent="0.2">
      <c r="A144" s="3">
        <v>142</v>
      </c>
      <c r="B144" s="4">
        <v>44800</v>
      </c>
      <c r="C144" s="3" t="s">
        <v>280</v>
      </c>
      <c r="D144" s="3" t="s">
        <v>23</v>
      </c>
      <c r="E144" s="3">
        <v>1</v>
      </c>
      <c r="F144" s="3" t="s">
        <v>34</v>
      </c>
      <c r="G144" s="3" t="s">
        <v>154</v>
      </c>
      <c r="H144" s="3" t="s">
        <v>24</v>
      </c>
      <c r="I144" s="3" t="s">
        <v>25</v>
      </c>
      <c r="J144" s="13" t="s">
        <v>35</v>
      </c>
      <c r="K144" s="23"/>
      <c r="L144" s="6" t="s">
        <v>22</v>
      </c>
      <c r="M144" s="7">
        <v>1.85</v>
      </c>
      <c r="N144" s="7">
        <v>2</v>
      </c>
      <c r="O144" s="8" t="s">
        <v>28</v>
      </c>
      <c r="P144" s="7">
        <f t="shared" si="16"/>
        <v>264.10000000000002</v>
      </c>
      <c r="Q144" s="28">
        <f t="shared" si="12"/>
        <v>1.7000000000000002</v>
      </c>
      <c r="R144" s="9">
        <f t="shared" si="17"/>
        <v>-6.4824999999999937</v>
      </c>
      <c r="S144" s="10">
        <f t="shared" si="13"/>
        <v>257.61750000000001</v>
      </c>
      <c r="T144" s="11">
        <f t="shared" si="14"/>
        <v>0.53521126760563376</v>
      </c>
      <c r="U144" s="12">
        <f t="shared" si="15"/>
        <v>-2.4545626656569539E-2</v>
      </c>
      <c r="V144">
        <f>COUNTIF($L$2:L144,1)</f>
        <v>76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7.25" customHeight="1" x14ac:dyDescent="0.2">
      <c r="A145" s="3">
        <v>143</v>
      </c>
      <c r="B145" s="4">
        <v>44800</v>
      </c>
      <c r="C145" s="3" t="s">
        <v>281</v>
      </c>
      <c r="D145" s="3" t="s">
        <v>23</v>
      </c>
      <c r="E145" s="3">
        <v>1</v>
      </c>
      <c r="F145" s="3" t="s">
        <v>34</v>
      </c>
      <c r="G145" s="3" t="s">
        <v>154</v>
      </c>
      <c r="H145" s="3" t="s">
        <v>24</v>
      </c>
      <c r="I145" s="3" t="s">
        <v>25</v>
      </c>
      <c r="J145" s="13" t="s">
        <v>44</v>
      </c>
      <c r="K145" s="23"/>
      <c r="L145" s="6" t="s">
        <v>22</v>
      </c>
      <c r="M145" s="7">
        <v>1.8</v>
      </c>
      <c r="N145" s="7">
        <v>1.5</v>
      </c>
      <c r="O145" s="8" t="s">
        <v>28</v>
      </c>
      <c r="P145" s="7">
        <f t="shared" si="16"/>
        <v>265.60000000000002</v>
      </c>
      <c r="Q145" s="28">
        <f t="shared" si="12"/>
        <v>1.2000000000000002</v>
      </c>
      <c r="R145" s="9">
        <f t="shared" si="17"/>
        <v>-5.2824999999999935</v>
      </c>
      <c r="S145" s="10">
        <f t="shared" si="13"/>
        <v>260.31750000000005</v>
      </c>
      <c r="T145" s="11">
        <f t="shared" si="14"/>
        <v>0.53846153846153844</v>
      </c>
      <c r="U145" s="12">
        <f t="shared" si="15"/>
        <v>-1.9888930722891454E-2</v>
      </c>
      <c r="V145">
        <f>COUNTIF($L$2:L145,1)</f>
        <v>77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7.25" customHeight="1" x14ac:dyDescent="0.2">
      <c r="A146" s="3">
        <v>144</v>
      </c>
      <c r="B146" s="4">
        <v>44800</v>
      </c>
      <c r="C146" s="3" t="s">
        <v>282</v>
      </c>
      <c r="D146" s="3" t="s">
        <v>23</v>
      </c>
      <c r="E146" s="3">
        <v>1</v>
      </c>
      <c r="F146" s="3" t="s">
        <v>85</v>
      </c>
      <c r="G146" s="3" t="s">
        <v>20</v>
      </c>
      <c r="H146" s="3" t="s">
        <v>24</v>
      </c>
      <c r="I146" s="3" t="s">
        <v>25</v>
      </c>
      <c r="J146" s="13" t="s">
        <v>55</v>
      </c>
      <c r="K146" s="23"/>
      <c r="L146" s="6" t="s">
        <v>22</v>
      </c>
      <c r="M146" s="7">
        <v>1.925</v>
      </c>
      <c r="N146" s="7">
        <v>2</v>
      </c>
      <c r="O146" s="8" t="s">
        <v>28</v>
      </c>
      <c r="P146" s="7">
        <f t="shared" si="16"/>
        <v>267.60000000000002</v>
      </c>
      <c r="Q146" s="28">
        <f t="shared" si="12"/>
        <v>1.85</v>
      </c>
      <c r="R146" s="9">
        <f t="shared" si="17"/>
        <v>-3.4324999999999934</v>
      </c>
      <c r="S146" s="10">
        <f t="shared" si="13"/>
        <v>264.16750000000002</v>
      </c>
      <c r="T146" s="11">
        <f t="shared" si="14"/>
        <v>0.54166666666666663</v>
      </c>
      <c r="U146" s="12">
        <f t="shared" si="15"/>
        <v>-1.2826980568011974E-2</v>
      </c>
      <c r="V146">
        <f>COUNTIF($L$2:L146,1)</f>
        <v>78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7.25" customHeight="1" x14ac:dyDescent="0.2">
      <c r="A147" s="3">
        <v>145</v>
      </c>
      <c r="B147" s="4">
        <v>44800</v>
      </c>
      <c r="C147" s="3" t="s">
        <v>283</v>
      </c>
      <c r="D147" s="3" t="s">
        <v>23</v>
      </c>
      <c r="E147" s="3">
        <v>1</v>
      </c>
      <c r="F147" s="3" t="s">
        <v>34</v>
      </c>
      <c r="G147" s="3" t="s">
        <v>154</v>
      </c>
      <c r="H147" s="3" t="s">
        <v>24</v>
      </c>
      <c r="I147" s="3" t="s">
        <v>25</v>
      </c>
      <c r="J147" s="13" t="s">
        <v>151</v>
      </c>
      <c r="K147" s="23"/>
      <c r="L147" s="6" t="s">
        <v>22</v>
      </c>
      <c r="M147" s="7">
        <v>2</v>
      </c>
      <c r="N147" s="7">
        <v>1.5</v>
      </c>
      <c r="O147" s="8" t="s">
        <v>28</v>
      </c>
      <c r="P147" s="7">
        <f t="shared" si="16"/>
        <v>269.10000000000002</v>
      </c>
      <c r="Q147" s="28">
        <f t="shared" si="12"/>
        <v>1.5</v>
      </c>
      <c r="R147" s="9">
        <f t="shared" si="17"/>
        <v>-1.9324999999999934</v>
      </c>
      <c r="S147" s="10">
        <f t="shared" si="13"/>
        <v>267.16750000000002</v>
      </c>
      <c r="T147" s="11">
        <f t="shared" si="14"/>
        <v>0.54482758620689653</v>
      </c>
      <c r="U147" s="12">
        <f t="shared" si="15"/>
        <v>-7.1813452248235023E-3</v>
      </c>
      <c r="V147">
        <f>COUNTIF($L$2:L147,1)</f>
        <v>79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7.25" customHeight="1" x14ac:dyDescent="0.2">
      <c r="A148" s="3">
        <v>146</v>
      </c>
      <c r="B148" s="4">
        <v>44800</v>
      </c>
      <c r="C148" s="3" t="s">
        <v>284</v>
      </c>
      <c r="D148" s="3" t="s">
        <v>23</v>
      </c>
      <c r="E148" s="3">
        <v>1</v>
      </c>
      <c r="F148" s="3" t="s">
        <v>137</v>
      </c>
      <c r="G148" s="3" t="s">
        <v>154</v>
      </c>
      <c r="H148" s="3" t="s">
        <v>24</v>
      </c>
      <c r="I148" s="3" t="s">
        <v>25</v>
      </c>
      <c r="J148" s="13" t="s">
        <v>191</v>
      </c>
      <c r="K148" s="23"/>
      <c r="L148" s="6" t="s">
        <v>22</v>
      </c>
      <c r="M148" s="7">
        <v>1.85</v>
      </c>
      <c r="N148" s="7">
        <v>2</v>
      </c>
      <c r="O148" s="8" t="s">
        <v>28</v>
      </c>
      <c r="P148" s="7">
        <f t="shared" si="16"/>
        <v>271.10000000000002</v>
      </c>
      <c r="Q148" s="28">
        <f t="shared" si="12"/>
        <v>1.7000000000000002</v>
      </c>
      <c r="R148" s="9">
        <f t="shared" si="17"/>
        <v>-0.23249999999999327</v>
      </c>
      <c r="S148" s="10">
        <f t="shared" si="13"/>
        <v>270.86750000000001</v>
      </c>
      <c r="T148" s="11">
        <f t="shared" si="14"/>
        <v>0.54794520547945202</v>
      </c>
      <c r="U148" s="12">
        <f t="shared" si="15"/>
        <v>-8.576171154556101E-4</v>
      </c>
      <c r="V148">
        <f>COUNTIF($L$2:L148,1)</f>
        <v>80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7.25" customHeight="1" x14ac:dyDescent="0.2">
      <c r="A149" s="3">
        <v>147</v>
      </c>
      <c r="B149" s="4">
        <v>44801</v>
      </c>
      <c r="C149" s="3" t="s">
        <v>285</v>
      </c>
      <c r="D149" s="3" t="s">
        <v>23</v>
      </c>
      <c r="E149" s="3">
        <v>1</v>
      </c>
      <c r="F149" s="3" t="s">
        <v>51</v>
      </c>
      <c r="G149" s="3" t="s">
        <v>154</v>
      </c>
      <c r="H149" s="3" t="s">
        <v>24</v>
      </c>
      <c r="I149" s="3" t="s">
        <v>25</v>
      </c>
      <c r="J149" s="13" t="s">
        <v>55</v>
      </c>
      <c r="K149" s="23"/>
      <c r="L149" s="6" t="s">
        <v>22</v>
      </c>
      <c r="M149" s="7">
        <v>2.0099999999999998</v>
      </c>
      <c r="N149" s="7">
        <v>1.5</v>
      </c>
      <c r="O149" s="8" t="s">
        <v>28</v>
      </c>
      <c r="P149" s="7">
        <f t="shared" si="16"/>
        <v>272.60000000000002</v>
      </c>
      <c r="Q149" s="28">
        <f t="shared" si="12"/>
        <v>1.5149999999999997</v>
      </c>
      <c r="R149" s="9">
        <f t="shared" si="17"/>
        <v>1.2825000000000064</v>
      </c>
      <c r="S149" s="10">
        <f t="shared" si="13"/>
        <v>273.88250000000005</v>
      </c>
      <c r="T149" s="11">
        <f t="shared" si="14"/>
        <v>0.55102040816326525</v>
      </c>
      <c r="U149" s="12">
        <f t="shared" si="15"/>
        <v>4.7046955245782359E-3</v>
      </c>
      <c r="V149">
        <f>COUNTIF($L$2:L149,1)</f>
        <v>81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7.25" customHeight="1" x14ac:dyDescent="0.2">
      <c r="A150" s="3">
        <v>148</v>
      </c>
      <c r="B150" s="4">
        <v>44801</v>
      </c>
      <c r="C150" s="3" t="s">
        <v>286</v>
      </c>
      <c r="D150" s="3" t="s">
        <v>23</v>
      </c>
      <c r="E150" s="3">
        <v>1</v>
      </c>
      <c r="F150" s="3" t="s">
        <v>128</v>
      </c>
      <c r="G150" s="3" t="s">
        <v>154</v>
      </c>
      <c r="H150" s="3" t="s">
        <v>24</v>
      </c>
      <c r="I150" s="3" t="s">
        <v>25</v>
      </c>
      <c r="J150" s="13" t="s">
        <v>31</v>
      </c>
      <c r="K150" s="23"/>
      <c r="L150" s="6" t="s">
        <v>22</v>
      </c>
      <c r="M150" s="7">
        <v>1.9430000000000001</v>
      </c>
      <c r="N150" s="7">
        <v>1.5</v>
      </c>
      <c r="O150" s="8" t="s">
        <v>28</v>
      </c>
      <c r="P150" s="7">
        <f t="shared" si="16"/>
        <v>274.10000000000002</v>
      </c>
      <c r="Q150" s="28">
        <f t="shared" si="12"/>
        <v>1.4145000000000003</v>
      </c>
      <c r="R150" s="9">
        <f t="shared" si="17"/>
        <v>2.6970000000000067</v>
      </c>
      <c r="S150" s="10">
        <f t="shared" si="13"/>
        <v>276.79700000000003</v>
      </c>
      <c r="T150" s="11">
        <f t="shared" si="14"/>
        <v>0.55405405405405406</v>
      </c>
      <c r="U150" s="12">
        <f t="shared" si="15"/>
        <v>9.8394746442904135E-3</v>
      </c>
      <c r="V150">
        <f>COUNTIF($L$2:L150,1)</f>
        <v>82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7.25" customHeight="1" x14ac:dyDescent="0.2">
      <c r="A151" s="3">
        <v>149</v>
      </c>
      <c r="B151" s="4">
        <v>44801</v>
      </c>
      <c r="C151" s="3" t="s">
        <v>287</v>
      </c>
      <c r="D151" s="3" t="s">
        <v>23</v>
      </c>
      <c r="E151" s="3">
        <v>1</v>
      </c>
      <c r="F151" s="3" t="s">
        <v>128</v>
      </c>
      <c r="G151" s="3" t="s">
        <v>154</v>
      </c>
      <c r="H151" s="3" t="s">
        <v>24</v>
      </c>
      <c r="I151" s="3" t="s">
        <v>25</v>
      </c>
      <c r="J151" s="13" t="s">
        <v>35</v>
      </c>
      <c r="K151" s="23"/>
      <c r="L151" s="6" t="s">
        <v>22</v>
      </c>
      <c r="M151" s="7">
        <v>1.9</v>
      </c>
      <c r="N151" s="7">
        <v>1.5</v>
      </c>
      <c r="O151" s="8" t="s">
        <v>28</v>
      </c>
      <c r="P151" s="7">
        <f t="shared" si="16"/>
        <v>275.60000000000002</v>
      </c>
      <c r="Q151" s="28">
        <f t="shared" si="12"/>
        <v>1.3499999999999996</v>
      </c>
      <c r="R151" s="9">
        <f t="shared" si="17"/>
        <v>4.0470000000000059</v>
      </c>
      <c r="S151" s="10">
        <f t="shared" si="13"/>
        <v>279.64700000000005</v>
      </c>
      <c r="T151" s="11">
        <f t="shared" si="14"/>
        <v>0.55704697986577179</v>
      </c>
      <c r="U151" s="12">
        <f t="shared" si="15"/>
        <v>1.4684325108853502E-2</v>
      </c>
      <c r="V151">
        <f>COUNTIF($L$2:L151,1)</f>
        <v>83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7.25" customHeight="1" x14ac:dyDescent="0.2">
      <c r="A152" s="3">
        <v>150</v>
      </c>
      <c r="B152" s="4">
        <v>44801</v>
      </c>
      <c r="C152" s="3" t="s">
        <v>288</v>
      </c>
      <c r="D152" s="3" t="s">
        <v>23</v>
      </c>
      <c r="E152" s="3">
        <v>1</v>
      </c>
      <c r="F152" s="3" t="s">
        <v>34</v>
      </c>
      <c r="G152" s="3" t="s">
        <v>154</v>
      </c>
      <c r="H152" s="3" t="s">
        <v>24</v>
      </c>
      <c r="I152" s="3" t="s">
        <v>25</v>
      </c>
      <c r="J152" s="13" t="s">
        <v>289</v>
      </c>
      <c r="K152" s="23"/>
      <c r="L152" s="6" t="s">
        <v>22</v>
      </c>
      <c r="M152" s="7">
        <v>1.8</v>
      </c>
      <c r="N152" s="7">
        <v>1.5</v>
      </c>
      <c r="O152" s="8" t="s">
        <v>28</v>
      </c>
      <c r="P152" s="7">
        <f t="shared" si="16"/>
        <v>277.10000000000002</v>
      </c>
      <c r="Q152" s="28">
        <f t="shared" si="12"/>
        <v>1.2000000000000002</v>
      </c>
      <c r="R152" s="9">
        <f t="shared" si="17"/>
        <v>5.2470000000000061</v>
      </c>
      <c r="S152" s="10">
        <f t="shared" si="13"/>
        <v>282.34700000000004</v>
      </c>
      <c r="T152" s="11">
        <f t="shared" si="14"/>
        <v>0.56000000000000005</v>
      </c>
      <c r="U152" s="12">
        <f t="shared" si="15"/>
        <v>1.893540238181167E-2</v>
      </c>
      <c r="V152">
        <f>COUNTIF($L$2:L152,1)</f>
        <v>84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25.5" x14ac:dyDescent="0.2">
      <c r="A153" s="3">
        <v>151</v>
      </c>
      <c r="B153" s="4">
        <v>44801</v>
      </c>
      <c r="C153" s="3" t="s">
        <v>290</v>
      </c>
      <c r="D153" s="3" t="s">
        <v>23</v>
      </c>
      <c r="E153" s="3">
        <v>2</v>
      </c>
      <c r="F153" s="3" t="s">
        <v>166</v>
      </c>
      <c r="G153" s="3" t="s">
        <v>20</v>
      </c>
      <c r="H153" s="3" t="s">
        <v>24</v>
      </c>
      <c r="I153" s="3" t="s">
        <v>25</v>
      </c>
      <c r="J153" s="34" t="s">
        <v>291</v>
      </c>
      <c r="K153" s="23" t="s">
        <v>292</v>
      </c>
      <c r="L153" s="6" t="s">
        <v>27</v>
      </c>
      <c r="M153" s="7">
        <v>2.2200000000000002</v>
      </c>
      <c r="N153" s="7">
        <v>1.5</v>
      </c>
      <c r="O153" s="8" t="s">
        <v>28</v>
      </c>
      <c r="P153" s="7">
        <f t="shared" si="16"/>
        <v>278.60000000000002</v>
      </c>
      <c r="Q153" s="32">
        <f t="shared" si="12"/>
        <v>-1.5</v>
      </c>
      <c r="R153" s="9">
        <f t="shared" si="17"/>
        <v>3.7470000000000061</v>
      </c>
      <c r="S153" s="10">
        <f t="shared" si="13"/>
        <v>282.34700000000004</v>
      </c>
      <c r="T153" s="11">
        <f t="shared" si="14"/>
        <v>0.55629139072847678</v>
      </c>
      <c r="U153" s="12">
        <f t="shared" si="15"/>
        <v>1.3449389806173776E-2</v>
      </c>
      <c r="V153">
        <f>COUNTIF($L$2:L153,1)</f>
        <v>84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25.5" x14ac:dyDescent="0.2">
      <c r="A154" s="3">
        <v>152</v>
      </c>
      <c r="B154" s="4">
        <v>44801</v>
      </c>
      <c r="C154" s="3" t="s">
        <v>293</v>
      </c>
      <c r="D154" s="3" t="s">
        <v>23</v>
      </c>
      <c r="E154" s="3">
        <v>2</v>
      </c>
      <c r="F154" s="3" t="s">
        <v>294</v>
      </c>
      <c r="G154" s="3" t="s">
        <v>20</v>
      </c>
      <c r="H154" s="3" t="s">
        <v>24</v>
      </c>
      <c r="I154" s="3" t="s">
        <v>25</v>
      </c>
      <c r="J154" s="5" t="s">
        <v>295</v>
      </c>
      <c r="K154" s="23"/>
      <c r="L154" s="6" t="s">
        <v>27</v>
      </c>
      <c r="M154" s="7">
        <v>2.1</v>
      </c>
      <c r="N154" s="7">
        <v>1.5</v>
      </c>
      <c r="O154" s="8" t="s">
        <v>28</v>
      </c>
      <c r="P154" s="7">
        <f t="shared" si="16"/>
        <v>280.10000000000002</v>
      </c>
      <c r="Q154" s="32">
        <f t="shared" si="12"/>
        <v>-1.5</v>
      </c>
      <c r="R154" s="9">
        <f t="shared" si="17"/>
        <v>2.2470000000000061</v>
      </c>
      <c r="S154" s="10">
        <f t="shared" si="13"/>
        <v>282.34700000000004</v>
      </c>
      <c r="T154" s="11">
        <f t="shared" si="14"/>
        <v>0.55263157894736847</v>
      </c>
      <c r="U154" s="12">
        <f t="shared" si="15"/>
        <v>8.0221349518029769E-3</v>
      </c>
      <c r="V154">
        <f>COUNTIF($L$2:L154,1)</f>
        <v>84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7.25" customHeight="1" x14ac:dyDescent="0.2">
      <c r="A155" s="3">
        <v>153</v>
      </c>
      <c r="B155" s="4">
        <v>44801</v>
      </c>
      <c r="C155" s="3" t="s">
        <v>296</v>
      </c>
      <c r="D155" s="3" t="s">
        <v>23</v>
      </c>
      <c r="E155" s="3">
        <v>1</v>
      </c>
      <c r="F155" s="3" t="s">
        <v>38</v>
      </c>
      <c r="G155" s="3" t="s">
        <v>20</v>
      </c>
      <c r="H155" s="3" t="s">
        <v>24</v>
      </c>
      <c r="I155" s="3" t="s">
        <v>25</v>
      </c>
      <c r="J155" s="34" t="s">
        <v>41</v>
      </c>
      <c r="K155" s="23"/>
      <c r="L155" s="6" t="s">
        <v>22</v>
      </c>
      <c r="M155" s="7">
        <v>1</v>
      </c>
      <c r="N155" s="7">
        <v>1.5</v>
      </c>
      <c r="O155" s="8" t="s">
        <v>28</v>
      </c>
      <c r="P155" s="7">
        <f t="shared" si="16"/>
        <v>281.60000000000002</v>
      </c>
      <c r="Q155" s="35">
        <f t="shared" si="12"/>
        <v>0</v>
      </c>
      <c r="R155" s="9">
        <f t="shared" si="17"/>
        <v>2.2470000000000061</v>
      </c>
      <c r="S155" s="10">
        <f t="shared" si="13"/>
        <v>283.84700000000004</v>
      </c>
      <c r="T155" s="11">
        <f t="shared" si="14"/>
        <v>0.55555555555555558</v>
      </c>
      <c r="U155" s="12">
        <f t="shared" si="15"/>
        <v>7.9794034090909585E-3</v>
      </c>
      <c r="V155">
        <f>COUNTIF($L$2:L155,1)</f>
        <v>85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17.25" customHeight="1" x14ac:dyDescent="0.2">
      <c r="A156" s="3">
        <v>154</v>
      </c>
      <c r="B156" s="4">
        <v>44803</v>
      </c>
      <c r="C156" s="3" t="s">
        <v>297</v>
      </c>
      <c r="D156" s="3" t="s">
        <v>29</v>
      </c>
      <c r="E156" s="3">
        <v>1</v>
      </c>
      <c r="F156" s="3" t="s">
        <v>125</v>
      </c>
      <c r="G156" s="3" t="s">
        <v>20</v>
      </c>
      <c r="H156" s="3" t="s">
        <v>24</v>
      </c>
      <c r="I156" s="3" t="s">
        <v>25</v>
      </c>
      <c r="J156" s="5" t="s">
        <v>32</v>
      </c>
      <c r="K156" s="23"/>
      <c r="L156" s="6" t="s">
        <v>27</v>
      </c>
      <c r="M156" s="7">
        <v>1.9339999999999999</v>
      </c>
      <c r="N156" s="7">
        <v>1.5</v>
      </c>
      <c r="O156" s="8" t="s">
        <v>28</v>
      </c>
      <c r="P156" s="7">
        <f t="shared" si="16"/>
        <v>283.10000000000002</v>
      </c>
      <c r="Q156" s="32">
        <f t="shared" si="12"/>
        <v>-1.5</v>
      </c>
      <c r="R156" s="9">
        <f t="shared" si="17"/>
        <v>0.7470000000000061</v>
      </c>
      <c r="S156" s="10">
        <f t="shared" si="13"/>
        <v>283.84700000000004</v>
      </c>
      <c r="T156" s="11">
        <f t="shared" si="14"/>
        <v>0.55194805194805197</v>
      </c>
      <c r="U156" s="12">
        <f t="shared" si="15"/>
        <v>2.6386435888379159E-3</v>
      </c>
      <c r="V156">
        <f>COUNTIF($L$2:L156,1)</f>
        <v>85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7.25" customHeight="1" x14ac:dyDescent="0.2">
      <c r="A157" s="3">
        <v>155</v>
      </c>
      <c r="B157" s="4">
        <v>44803</v>
      </c>
      <c r="C157" s="3" t="s">
        <v>298</v>
      </c>
      <c r="D157" s="3" t="s">
        <v>29</v>
      </c>
      <c r="E157" s="3">
        <v>1</v>
      </c>
      <c r="F157" s="3" t="s">
        <v>299</v>
      </c>
      <c r="G157" s="3" t="s">
        <v>20</v>
      </c>
      <c r="H157" s="3" t="s">
        <v>24</v>
      </c>
      <c r="I157" s="3" t="s">
        <v>25</v>
      </c>
      <c r="J157" s="5" t="s">
        <v>39</v>
      </c>
      <c r="K157" s="23" t="s">
        <v>300</v>
      </c>
      <c r="L157" s="6" t="s">
        <v>27</v>
      </c>
      <c r="M157" s="7">
        <v>1.97</v>
      </c>
      <c r="N157" s="7">
        <v>2</v>
      </c>
      <c r="O157" s="8" t="s">
        <v>28</v>
      </c>
      <c r="P157" s="7">
        <f t="shared" si="16"/>
        <v>285.10000000000002</v>
      </c>
      <c r="Q157" s="32">
        <f t="shared" si="12"/>
        <v>-2</v>
      </c>
      <c r="R157" s="9">
        <f t="shared" si="17"/>
        <v>-1.2529999999999939</v>
      </c>
      <c r="S157" s="10">
        <f t="shared" si="13"/>
        <v>283.84700000000004</v>
      </c>
      <c r="T157" s="11">
        <f t="shared" si="14"/>
        <v>0.54838709677419351</v>
      </c>
      <c r="U157" s="12">
        <f t="shared" si="15"/>
        <v>-4.394949140652353E-3</v>
      </c>
      <c r="V157">
        <f>COUNTIF($L$2:L157,1)</f>
        <v>85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17.25" customHeight="1" x14ac:dyDescent="0.2">
      <c r="A158" s="3">
        <v>156</v>
      </c>
      <c r="B158" s="4">
        <v>44803</v>
      </c>
      <c r="C158" s="3" t="s">
        <v>301</v>
      </c>
      <c r="D158" s="3" t="s">
        <v>29</v>
      </c>
      <c r="E158" s="3">
        <v>1</v>
      </c>
      <c r="F158" s="3" t="s">
        <v>137</v>
      </c>
      <c r="G158" s="3" t="s">
        <v>20</v>
      </c>
      <c r="H158" s="3" t="s">
        <v>24</v>
      </c>
      <c r="I158" s="3" t="s">
        <v>25</v>
      </c>
      <c r="J158" s="5" t="s">
        <v>31</v>
      </c>
      <c r="K158" s="23"/>
      <c r="L158" s="6" t="s">
        <v>27</v>
      </c>
      <c r="M158" s="7">
        <v>2.14</v>
      </c>
      <c r="N158" s="7">
        <v>1.5</v>
      </c>
      <c r="O158" s="8" t="s">
        <v>28</v>
      </c>
      <c r="P158" s="7">
        <f t="shared" si="16"/>
        <v>286.60000000000002</v>
      </c>
      <c r="Q158" s="32">
        <f t="shared" si="12"/>
        <v>-1.5</v>
      </c>
      <c r="R158" s="9">
        <f t="shared" si="17"/>
        <v>-2.7529999999999939</v>
      </c>
      <c r="S158" s="10">
        <f t="shared" si="13"/>
        <v>283.84700000000004</v>
      </c>
      <c r="T158" s="11">
        <f t="shared" si="14"/>
        <v>0.54487179487179482</v>
      </c>
      <c r="U158" s="12">
        <f t="shared" si="15"/>
        <v>-9.6057222609908788E-3</v>
      </c>
      <c r="V158">
        <f>COUNTIF($L$2:L158,1)</f>
        <v>85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17.25" customHeight="1" x14ac:dyDescent="0.2">
      <c r="A159" s="3">
        <v>157</v>
      </c>
      <c r="B159" s="4">
        <v>44803</v>
      </c>
      <c r="C159" s="3" t="s">
        <v>298</v>
      </c>
      <c r="D159" s="3" t="s">
        <v>29</v>
      </c>
      <c r="E159" s="3">
        <v>1</v>
      </c>
      <c r="F159" s="3" t="s">
        <v>302</v>
      </c>
      <c r="G159" s="3" t="s">
        <v>20</v>
      </c>
      <c r="H159" s="3" t="s">
        <v>24</v>
      </c>
      <c r="I159" s="3" t="s">
        <v>21</v>
      </c>
      <c r="J159" s="5" t="s">
        <v>39</v>
      </c>
      <c r="K159" s="23" t="s">
        <v>300</v>
      </c>
      <c r="L159" s="6" t="s">
        <v>27</v>
      </c>
      <c r="M159" s="7">
        <v>1.82</v>
      </c>
      <c r="N159" s="7">
        <v>2</v>
      </c>
      <c r="O159" s="8" t="s">
        <v>28</v>
      </c>
      <c r="P159" s="7">
        <f t="shared" si="16"/>
        <v>288.60000000000002</v>
      </c>
      <c r="Q159" s="32">
        <f t="shared" si="12"/>
        <v>-2</v>
      </c>
      <c r="R159" s="9">
        <f t="shared" si="17"/>
        <v>-4.7529999999999939</v>
      </c>
      <c r="S159" s="10">
        <f t="shared" si="13"/>
        <v>283.84700000000004</v>
      </c>
      <c r="T159" s="11">
        <f t="shared" si="14"/>
        <v>0.54140127388535031</v>
      </c>
      <c r="U159" s="12">
        <f t="shared" si="15"/>
        <v>-1.6469161469161418E-2</v>
      </c>
      <c r="V159">
        <f>COUNTIF($L$2:L159,1)</f>
        <v>85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  <row r="160" spans="1:245" ht="17.25" customHeight="1" x14ac:dyDescent="0.2">
      <c r="A160" s="3">
        <v>158</v>
      </c>
      <c r="B160" s="4">
        <v>44803</v>
      </c>
      <c r="C160" s="3" t="s">
        <v>303</v>
      </c>
      <c r="D160" s="3" t="s">
        <v>29</v>
      </c>
      <c r="E160" s="3">
        <v>1</v>
      </c>
      <c r="F160" s="3" t="s">
        <v>54</v>
      </c>
      <c r="G160" s="3" t="s">
        <v>20</v>
      </c>
      <c r="H160" s="3" t="s">
        <v>24</v>
      </c>
      <c r="I160" s="3" t="s">
        <v>25</v>
      </c>
      <c r="J160" s="5" t="s">
        <v>26</v>
      </c>
      <c r="K160" s="23" t="s">
        <v>304</v>
      </c>
      <c r="L160" s="6" t="s">
        <v>27</v>
      </c>
      <c r="M160" s="7">
        <v>1.9430000000000001</v>
      </c>
      <c r="N160" s="7">
        <v>3</v>
      </c>
      <c r="O160" s="8" t="s">
        <v>28</v>
      </c>
      <c r="P160" s="7">
        <f t="shared" si="16"/>
        <v>291.60000000000002</v>
      </c>
      <c r="Q160" s="32">
        <f t="shared" si="12"/>
        <v>-3</v>
      </c>
      <c r="R160" s="9">
        <f t="shared" si="17"/>
        <v>-7.7529999999999939</v>
      </c>
      <c r="S160" s="10">
        <f t="shared" si="13"/>
        <v>283.84700000000004</v>
      </c>
      <c r="T160" s="11">
        <f t="shared" si="14"/>
        <v>0.53797468354430378</v>
      </c>
      <c r="U160" s="12">
        <f t="shared" si="15"/>
        <v>-2.6587791495198854E-2</v>
      </c>
      <c r="V160">
        <f>COUNTIF($L$2:L160,1)</f>
        <v>85</v>
      </c>
      <c r="W160">
        <v>158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</row>
    <row r="161" spans="1:245" ht="17.25" customHeight="1" x14ac:dyDescent="0.2">
      <c r="A161" s="3">
        <v>159</v>
      </c>
      <c r="B161" s="4">
        <v>44803</v>
      </c>
      <c r="C161" s="3" t="s">
        <v>305</v>
      </c>
      <c r="D161" s="3" t="s">
        <v>29</v>
      </c>
      <c r="E161" s="3">
        <v>1</v>
      </c>
      <c r="F161" s="3" t="s">
        <v>57</v>
      </c>
      <c r="G161" s="3" t="s">
        <v>20</v>
      </c>
      <c r="H161" s="3" t="s">
        <v>24</v>
      </c>
      <c r="I161" s="3" t="s">
        <v>21</v>
      </c>
      <c r="J161" s="34" t="s">
        <v>191</v>
      </c>
      <c r="K161" s="23"/>
      <c r="L161" s="6" t="s">
        <v>22</v>
      </c>
      <c r="M161" s="7">
        <v>1</v>
      </c>
      <c r="N161" s="7">
        <v>3</v>
      </c>
      <c r="O161" s="8" t="s">
        <v>28</v>
      </c>
      <c r="P161" s="7">
        <f t="shared" si="16"/>
        <v>294.60000000000002</v>
      </c>
      <c r="Q161" s="35">
        <f t="shared" si="12"/>
        <v>0</v>
      </c>
      <c r="R161" s="9">
        <f t="shared" si="17"/>
        <v>-7.7529999999999939</v>
      </c>
      <c r="S161" s="10">
        <f t="shared" si="13"/>
        <v>286.84700000000004</v>
      </c>
      <c r="T161" s="11">
        <f t="shared" si="14"/>
        <v>0.54088050314465408</v>
      </c>
      <c r="U161" s="12">
        <f t="shared" si="15"/>
        <v>-2.6317040054310879E-2</v>
      </c>
      <c r="V161">
        <f>COUNTIF($L$2:L161,1)</f>
        <v>86</v>
      </c>
      <c r="W161">
        <v>159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</row>
    <row r="162" spans="1:245" ht="17.25" customHeight="1" x14ac:dyDescent="0.2">
      <c r="A162" s="3">
        <v>160</v>
      </c>
      <c r="B162" s="4">
        <v>44803</v>
      </c>
      <c r="C162" s="3" t="s">
        <v>306</v>
      </c>
      <c r="D162" s="3" t="s">
        <v>29</v>
      </c>
      <c r="E162" s="3">
        <v>1</v>
      </c>
      <c r="F162" s="3" t="s">
        <v>307</v>
      </c>
      <c r="G162" s="3" t="s">
        <v>20</v>
      </c>
      <c r="H162" s="3" t="s">
        <v>36</v>
      </c>
      <c r="I162" s="3" t="s">
        <v>21</v>
      </c>
      <c r="J162" s="34" t="s">
        <v>308</v>
      </c>
      <c r="K162" s="23"/>
      <c r="L162" s="6" t="s">
        <v>22</v>
      </c>
      <c r="M162" s="7">
        <v>1</v>
      </c>
      <c r="N162" s="7">
        <v>2</v>
      </c>
      <c r="O162" s="8" t="s">
        <v>28</v>
      </c>
      <c r="P162" s="7">
        <f t="shared" si="16"/>
        <v>296.60000000000002</v>
      </c>
      <c r="Q162" s="35">
        <f t="shared" si="12"/>
        <v>0</v>
      </c>
      <c r="R162" s="9">
        <f t="shared" si="17"/>
        <v>-7.7529999999999939</v>
      </c>
      <c r="S162" s="10">
        <f t="shared" si="13"/>
        <v>288.84700000000004</v>
      </c>
      <c r="T162" s="11">
        <f t="shared" si="14"/>
        <v>0.54374999999999996</v>
      </c>
      <c r="U162" s="12">
        <f t="shared" si="15"/>
        <v>-2.6139581928523215E-2</v>
      </c>
      <c r="V162">
        <f>COUNTIF($L$2:L162,1)</f>
        <v>87</v>
      </c>
      <c r="W162">
        <v>160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</row>
    <row r="163" spans="1:245" ht="25.5" x14ac:dyDescent="0.2">
      <c r="A163" s="3">
        <v>161</v>
      </c>
      <c r="B163" s="4">
        <v>44804</v>
      </c>
      <c r="C163" s="3" t="s">
        <v>309</v>
      </c>
      <c r="D163" s="3" t="s">
        <v>23</v>
      </c>
      <c r="E163" s="3">
        <v>2</v>
      </c>
      <c r="F163" s="3" t="s">
        <v>310</v>
      </c>
      <c r="G163" s="3" t="s">
        <v>20</v>
      </c>
      <c r="H163" s="3" t="s">
        <v>24</v>
      </c>
      <c r="I163" s="3" t="s">
        <v>25</v>
      </c>
      <c r="J163" s="34" t="s">
        <v>311</v>
      </c>
      <c r="K163" s="23" t="s">
        <v>312</v>
      </c>
      <c r="L163" s="6" t="s">
        <v>27</v>
      </c>
      <c r="M163" s="7">
        <v>2.38</v>
      </c>
      <c r="N163" s="7">
        <v>1.5</v>
      </c>
      <c r="O163" s="8" t="s">
        <v>28</v>
      </c>
      <c r="P163" s="7">
        <f t="shared" si="16"/>
        <v>298.10000000000002</v>
      </c>
      <c r="Q163" s="32">
        <f t="shared" si="12"/>
        <v>-1.5</v>
      </c>
      <c r="R163" s="9">
        <f t="shared" si="17"/>
        <v>-9.252999999999993</v>
      </c>
      <c r="S163" s="10">
        <f t="shared" si="13"/>
        <v>288.84700000000004</v>
      </c>
      <c r="T163" s="11">
        <f t="shared" si="14"/>
        <v>0.54037267080745344</v>
      </c>
      <c r="U163" s="12">
        <f t="shared" si="15"/>
        <v>-3.1039919490103943E-2</v>
      </c>
      <c r="V163">
        <f>COUNTIF($L$2:L163,1)</f>
        <v>87</v>
      </c>
      <c r="W163">
        <v>161</v>
      </c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</row>
    <row r="164" spans="1:245" ht="17.25" customHeight="1" x14ac:dyDescent="0.2">
      <c r="A164" s="3">
        <v>162</v>
      </c>
      <c r="B164" s="4">
        <v>44804</v>
      </c>
      <c r="C164" s="3" t="s">
        <v>313</v>
      </c>
      <c r="D164" s="3" t="s">
        <v>29</v>
      </c>
      <c r="E164" s="3">
        <v>1</v>
      </c>
      <c r="F164" s="3" t="s">
        <v>314</v>
      </c>
      <c r="G164" s="3" t="s">
        <v>20</v>
      </c>
      <c r="H164" s="3" t="s">
        <v>24</v>
      </c>
      <c r="I164" s="3" t="s">
        <v>25</v>
      </c>
      <c r="J164" s="5" t="s">
        <v>26</v>
      </c>
      <c r="K164" s="23" t="s">
        <v>304</v>
      </c>
      <c r="L164" s="6" t="s">
        <v>27</v>
      </c>
      <c r="M164" s="7">
        <v>2.0499999999999998</v>
      </c>
      <c r="N164" s="7">
        <v>2</v>
      </c>
      <c r="O164" s="8" t="s">
        <v>28</v>
      </c>
      <c r="P164" s="7">
        <f t="shared" si="16"/>
        <v>300.10000000000002</v>
      </c>
      <c r="Q164" s="32">
        <f t="shared" si="12"/>
        <v>-2</v>
      </c>
      <c r="R164" s="9">
        <f t="shared" si="17"/>
        <v>-11.252999999999993</v>
      </c>
      <c r="S164" s="10">
        <f t="shared" si="13"/>
        <v>288.84700000000004</v>
      </c>
      <c r="T164" s="11">
        <f t="shared" si="14"/>
        <v>0.53703703703703709</v>
      </c>
      <c r="U164" s="12">
        <f t="shared" si="15"/>
        <v>-3.74975008330556E-2</v>
      </c>
      <c r="V164">
        <f>COUNTIF($L$2:L164,1)</f>
        <v>87</v>
      </c>
      <c r="W164">
        <v>162</v>
      </c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</row>
    <row r="165" spans="1:245" ht="17.25" customHeight="1" x14ac:dyDescent="0.2">
      <c r="A165" s="3">
        <v>163</v>
      </c>
      <c r="B165" s="4">
        <v>44804</v>
      </c>
      <c r="C165" s="3" t="s">
        <v>315</v>
      </c>
      <c r="D165" s="3" t="s">
        <v>29</v>
      </c>
      <c r="E165" s="3">
        <v>1</v>
      </c>
      <c r="F165" s="3" t="s">
        <v>125</v>
      </c>
      <c r="G165" s="3" t="s">
        <v>20</v>
      </c>
      <c r="H165" s="3" t="s">
        <v>24</v>
      </c>
      <c r="I165" s="3" t="s">
        <v>25</v>
      </c>
      <c r="J165" s="13" t="s">
        <v>109</v>
      </c>
      <c r="K165" s="23"/>
      <c r="L165" s="6" t="s">
        <v>22</v>
      </c>
      <c r="M165" s="7">
        <v>2</v>
      </c>
      <c r="N165" s="7">
        <v>1.5</v>
      </c>
      <c r="O165" s="8" t="s">
        <v>28</v>
      </c>
      <c r="P165" s="7">
        <f t="shared" si="16"/>
        <v>301.60000000000002</v>
      </c>
      <c r="Q165" s="28">
        <f t="shared" si="12"/>
        <v>1.5</v>
      </c>
      <c r="R165" s="9">
        <f t="shared" si="17"/>
        <v>-9.752999999999993</v>
      </c>
      <c r="S165" s="10">
        <f t="shared" si="13"/>
        <v>291.84700000000004</v>
      </c>
      <c r="T165" s="11">
        <f t="shared" si="14"/>
        <v>0.53987730061349692</v>
      </c>
      <c r="U165" s="12">
        <f t="shared" si="15"/>
        <v>-3.2337533156498621E-2</v>
      </c>
      <c r="V165">
        <f>COUNTIF($L$2:L165,1)</f>
        <v>88</v>
      </c>
      <c r="W165">
        <v>163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</row>
    <row r="166" spans="1:245" ht="17.25" customHeight="1" x14ac:dyDescent="0.2">
      <c r="A166" s="3">
        <v>164</v>
      </c>
      <c r="B166" s="4">
        <v>44804</v>
      </c>
      <c r="C166" s="3" t="s">
        <v>316</v>
      </c>
      <c r="D166" s="3" t="s">
        <v>29</v>
      </c>
      <c r="E166" s="3">
        <v>1</v>
      </c>
      <c r="F166" s="3" t="s">
        <v>317</v>
      </c>
      <c r="G166" s="3" t="s">
        <v>20</v>
      </c>
      <c r="H166" s="3" t="s">
        <v>24</v>
      </c>
      <c r="I166" s="3" t="s">
        <v>21</v>
      </c>
      <c r="J166" s="13" t="s">
        <v>318</v>
      </c>
      <c r="K166" s="23"/>
      <c r="L166" s="6" t="s">
        <v>22</v>
      </c>
      <c r="M166" s="7">
        <v>1.84</v>
      </c>
      <c r="N166" s="7">
        <v>2</v>
      </c>
      <c r="O166" s="8" t="s">
        <v>28</v>
      </c>
      <c r="P166" s="7">
        <f t="shared" si="16"/>
        <v>303.60000000000002</v>
      </c>
      <c r="Q166" s="28">
        <f t="shared" si="12"/>
        <v>1.6800000000000002</v>
      </c>
      <c r="R166" s="29">
        <f t="shared" si="17"/>
        <v>-8.0729999999999933</v>
      </c>
      <c r="S166" s="30">
        <f t="shared" si="13"/>
        <v>295.52700000000004</v>
      </c>
      <c r="T166" s="31">
        <f t="shared" si="14"/>
        <v>0.54268292682926833</v>
      </c>
      <c r="U166" s="12">
        <f t="shared" si="15"/>
        <v>-2.6590909090909019E-2</v>
      </c>
      <c r="V166">
        <f>COUNTIF($L$2:L166,1)</f>
        <v>89</v>
      </c>
      <c r="W166">
        <v>164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</row>
  </sheetData>
  <sheetProtection selectLockedCells="1" selectUnlockedCells="1"/>
  <autoFilter ref="A1:IK166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2022-10-25T18:03:44Z</dcterms:modified>
</cp:coreProperties>
</file>