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C20114E7-3144-4B96-9957-CF5BF5715CE9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August" sheetId="1" r:id="rId1"/>
  </sheets>
  <definedNames>
    <definedName name="__Anonymous_Sheet_DB__1">August!#REF!</definedName>
    <definedName name="__xlnm._FilterDatabase" localSheetId="0">August!#REF!</definedName>
    <definedName name="__xlnm._FilterDatabase_1">August!#REF!</definedName>
    <definedName name="_xlnm._FilterDatabase" localSheetId="0" hidden="1">August!$A$1:$IK$95</definedName>
    <definedName name="Excel_BuiltIn__FilterDatabase" localSheetId="0">August!#REF!</definedName>
    <definedName name="Excel_BuiltIn__FilterDatabase_1">August!#REF!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0" i="1" l="1"/>
  <c r="T170" i="1" s="1"/>
  <c r="Q170" i="1"/>
  <c r="R170" i="1" s="1"/>
  <c r="P170" i="1"/>
  <c r="V169" i="1"/>
  <c r="T169" i="1" s="1"/>
  <c r="Q169" i="1"/>
  <c r="V168" i="1"/>
  <c r="T168" i="1" s="1"/>
  <c r="Q168" i="1"/>
  <c r="V167" i="1"/>
  <c r="T167" i="1" s="1"/>
  <c r="Q167" i="1"/>
  <c r="V166" i="1"/>
  <c r="T166" i="1" s="1"/>
  <c r="Q166" i="1"/>
  <c r="V165" i="1"/>
  <c r="T165" i="1" s="1"/>
  <c r="Q165" i="1"/>
  <c r="V164" i="1"/>
  <c r="T164" i="1" s="1"/>
  <c r="Q164" i="1"/>
  <c r="V163" i="1"/>
  <c r="T163" i="1" s="1"/>
  <c r="Q163" i="1"/>
  <c r="V162" i="1"/>
  <c r="T162" i="1" s="1"/>
  <c r="Q162" i="1"/>
  <c r="V161" i="1"/>
  <c r="T161" i="1" s="1"/>
  <c r="Q161" i="1"/>
  <c r="V160" i="1"/>
  <c r="T160" i="1" s="1"/>
  <c r="Q160" i="1"/>
  <c r="V159" i="1"/>
  <c r="T159" i="1"/>
  <c r="Q159" i="1"/>
  <c r="V158" i="1"/>
  <c r="T158" i="1"/>
  <c r="Q158" i="1"/>
  <c r="V157" i="1"/>
  <c r="T157" i="1" s="1"/>
  <c r="Q157" i="1"/>
  <c r="V156" i="1"/>
  <c r="T156" i="1" s="1"/>
  <c r="Q156" i="1"/>
  <c r="V155" i="1"/>
  <c r="T155" i="1" s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/>
  <c r="Q147" i="1"/>
  <c r="V146" i="1"/>
  <c r="T146" i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P137" i="1"/>
  <c r="P138" i="1" s="1"/>
  <c r="V136" i="1"/>
  <c r="T136" i="1" s="1"/>
  <c r="Q136" i="1"/>
  <c r="V135" i="1"/>
  <c r="T135" i="1" s="1"/>
  <c r="Q135" i="1"/>
  <c r="V134" i="1"/>
  <c r="T134" i="1" s="1"/>
  <c r="Q134" i="1"/>
  <c r="V133" i="1"/>
  <c r="T133" i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/>
  <c r="Q127" i="1"/>
  <c r="V126" i="1"/>
  <c r="T126" i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/>
  <c r="Q115" i="1"/>
  <c r="V114" i="1"/>
  <c r="T114" i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/>
  <c r="Q103" i="1"/>
  <c r="V102" i="1"/>
  <c r="T102" i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P98" i="1"/>
  <c r="P99" i="1" s="1"/>
  <c r="V97" i="1"/>
  <c r="T97" i="1" s="1"/>
  <c r="Q97" i="1"/>
  <c r="P97" i="1"/>
  <c r="V96" i="1"/>
  <c r="T96" i="1" s="1"/>
  <c r="Q96" i="1"/>
  <c r="R96" i="1" s="1"/>
  <c r="P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S170" i="1" l="1"/>
  <c r="U170" i="1" s="1"/>
  <c r="P139" i="1"/>
  <c r="S138" i="1"/>
  <c r="U138" i="1" s="1"/>
  <c r="S137" i="1"/>
  <c r="U137" i="1" s="1"/>
  <c r="P100" i="1"/>
  <c r="R97" i="1"/>
  <c r="S96" i="1"/>
  <c r="U96" i="1" s="1"/>
  <c r="S3" i="1"/>
  <c r="U3" i="1" s="1"/>
  <c r="P4" i="1"/>
  <c r="P5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P140" i="1" l="1"/>
  <c r="S139" i="1"/>
  <c r="U139" i="1" s="1"/>
  <c r="S97" i="1"/>
  <c r="U97" i="1" s="1"/>
  <c r="R98" i="1"/>
  <c r="P101" i="1"/>
  <c r="S4" i="1"/>
  <c r="U4" i="1" s="1"/>
  <c r="S5" i="1"/>
  <c r="U5" i="1" s="1"/>
  <c r="P6" i="1"/>
  <c r="S6" i="1"/>
  <c r="U6" i="1" s="1"/>
  <c r="P7" i="1"/>
  <c r="S140" i="1" l="1"/>
  <c r="U140" i="1" s="1"/>
  <c r="P141" i="1"/>
  <c r="P102" i="1"/>
  <c r="S98" i="1"/>
  <c r="U98" i="1" s="1"/>
  <c r="R99" i="1"/>
  <c r="P8" i="1"/>
  <c r="S7" i="1"/>
  <c r="U7" i="1" s="1"/>
  <c r="P142" i="1" l="1"/>
  <c r="S141" i="1"/>
  <c r="U141" i="1" s="1"/>
  <c r="R100" i="1"/>
  <c r="S99" i="1"/>
  <c r="U99" i="1" s="1"/>
  <c r="P103" i="1"/>
  <c r="S8" i="1"/>
  <c r="U8" i="1" s="1"/>
  <c r="P9" i="1"/>
  <c r="S142" i="1" l="1"/>
  <c r="U142" i="1" s="1"/>
  <c r="P143" i="1"/>
  <c r="P104" i="1"/>
  <c r="R101" i="1"/>
  <c r="S100" i="1"/>
  <c r="U100" i="1" s="1"/>
  <c r="P10" i="1"/>
  <c r="S9" i="1"/>
  <c r="U9" i="1" s="1"/>
  <c r="P144" i="1" l="1"/>
  <c r="S143" i="1"/>
  <c r="U143" i="1" s="1"/>
  <c r="R102" i="1"/>
  <c r="S101" i="1"/>
  <c r="U101" i="1" s="1"/>
  <c r="P105" i="1"/>
  <c r="S10" i="1"/>
  <c r="U10" i="1" s="1"/>
  <c r="P11" i="1"/>
  <c r="P145" i="1" l="1"/>
  <c r="S144" i="1"/>
  <c r="U144" i="1" s="1"/>
  <c r="P106" i="1"/>
  <c r="R103" i="1"/>
  <c r="S102" i="1"/>
  <c r="U102" i="1" s="1"/>
  <c r="S11" i="1"/>
  <c r="U11" i="1" s="1"/>
  <c r="P12" i="1"/>
  <c r="S145" i="1" l="1"/>
  <c r="U145" i="1" s="1"/>
  <c r="P146" i="1"/>
  <c r="R104" i="1"/>
  <c r="S103" i="1"/>
  <c r="U103" i="1" s="1"/>
  <c r="P107" i="1"/>
  <c r="P13" i="1"/>
  <c r="S12" i="1"/>
  <c r="U12" i="1" s="1"/>
  <c r="P147" i="1" l="1"/>
  <c r="S146" i="1"/>
  <c r="U146" i="1" s="1"/>
  <c r="P108" i="1"/>
  <c r="R105" i="1"/>
  <c r="S104" i="1"/>
  <c r="U104" i="1" s="1"/>
  <c r="S13" i="1"/>
  <c r="U13" i="1" s="1"/>
  <c r="P14" i="1"/>
  <c r="S147" i="1" l="1"/>
  <c r="U147" i="1" s="1"/>
  <c r="P148" i="1"/>
  <c r="R106" i="1"/>
  <c r="S105" i="1"/>
  <c r="U105" i="1" s="1"/>
  <c r="P109" i="1"/>
  <c r="P15" i="1"/>
  <c r="S14" i="1"/>
  <c r="U14" i="1" s="1"/>
  <c r="P149" i="1" l="1"/>
  <c r="S148" i="1"/>
  <c r="U148" i="1" s="1"/>
  <c r="P110" i="1"/>
  <c r="R107" i="1"/>
  <c r="S106" i="1"/>
  <c r="U106" i="1" s="1"/>
  <c r="P16" i="1"/>
  <c r="S15" i="1"/>
  <c r="U15" i="1" s="1"/>
  <c r="P150" i="1" l="1"/>
  <c r="S149" i="1"/>
  <c r="U149" i="1" s="1"/>
  <c r="P111" i="1"/>
  <c r="R108" i="1"/>
  <c r="S107" i="1"/>
  <c r="U107" i="1" s="1"/>
  <c r="P17" i="1"/>
  <c r="S16" i="1"/>
  <c r="U16" i="1" s="1"/>
  <c r="S150" i="1" l="1"/>
  <c r="U150" i="1" s="1"/>
  <c r="P151" i="1"/>
  <c r="R109" i="1"/>
  <c r="S108" i="1"/>
  <c r="U108" i="1" s="1"/>
  <c r="P112" i="1"/>
  <c r="P18" i="1"/>
  <c r="S17" i="1"/>
  <c r="U17" i="1" s="1"/>
  <c r="P152" i="1" l="1"/>
  <c r="S151" i="1"/>
  <c r="U151" i="1" s="1"/>
  <c r="P113" i="1"/>
  <c r="R110" i="1"/>
  <c r="S109" i="1"/>
  <c r="U109" i="1" s="1"/>
  <c r="P19" i="1"/>
  <c r="S18" i="1"/>
  <c r="U18" i="1" s="1"/>
  <c r="S152" i="1" l="1"/>
  <c r="U152" i="1" s="1"/>
  <c r="P153" i="1"/>
  <c r="R111" i="1"/>
  <c r="S110" i="1"/>
  <c r="U110" i="1" s="1"/>
  <c r="P114" i="1"/>
  <c r="P20" i="1"/>
  <c r="S19" i="1"/>
  <c r="U19" i="1" s="1"/>
  <c r="P154" i="1" l="1"/>
  <c r="S153" i="1"/>
  <c r="U153" i="1" s="1"/>
  <c r="P115" i="1"/>
  <c r="R112" i="1"/>
  <c r="S111" i="1"/>
  <c r="U111" i="1" s="1"/>
  <c r="S20" i="1"/>
  <c r="U20" i="1" s="1"/>
  <c r="P21" i="1"/>
  <c r="P155" i="1" l="1"/>
  <c r="S154" i="1"/>
  <c r="U154" i="1" s="1"/>
  <c r="R113" i="1"/>
  <c r="S112" i="1"/>
  <c r="U112" i="1" s="1"/>
  <c r="P116" i="1"/>
  <c r="P22" i="1"/>
  <c r="S21" i="1"/>
  <c r="U21" i="1" s="1"/>
  <c r="P156" i="1" l="1"/>
  <c r="S155" i="1"/>
  <c r="U155" i="1" s="1"/>
  <c r="P117" i="1"/>
  <c r="R114" i="1"/>
  <c r="S113" i="1"/>
  <c r="U113" i="1" s="1"/>
  <c r="S22" i="1"/>
  <c r="U22" i="1" s="1"/>
  <c r="P23" i="1"/>
  <c r="P157" i="1" l="1"/>
  <c r="S156" i="1"/>
  <c r="U156" i="1" s="1"/>
  <c r="R115" i="1"/>
  <c r="S114" i="1"/>
  <c r="U114" i="1" s="1"/>
  <c r="P118" i="1"/>
  <c r="S23" i="1"/>
  <c r="U23" i="1" s="1"/>
  <c r="P24" i="1"/>
  <c r="S157" i="1" l="1"/>
  <c r="U157" i="1" s="1"/>
  <c r="P158" i="1"/>
  <c r="P119" i="1"/>
  <c r="R116" i="1"/>
  <c r="S115" i="1"/>
  <c r="U115" i="1" s="1"/>
  <c r="S24" i="1"/>
  <c r="U24" i="1" s="1"/>
  <c r="P25" i="1"/>
  <c r="P159" i="1" l="1"/>
  <c r="S158" i="1"/>
  <c r="U158" i="1" s="1"/>
  <c r="R117" i="1"/>
  <c r="S116" i="1"/>
  <c r="U116" i="1" s="1"/>
  <c r="P120" i="1"/>
  <c r="S25" i="1"/>
  <c r="U25" i="1" s="1"/>
  <c r="P26" i="1"/>
  <c r="S159" i="1" l="1"/>
  <c r="U159" i="1" s="1"/>
  <c r="P160" i="1"/>
  <c r="P121" i="1"/>
  <c r="R118" i="1"/>
  <c r="S117" i="1"/>
  <c r="U117" i="1" s="1"/>
  <c r="P27" i="1"/>
  <c r="S26" i="1"/>
  <c r="U26" i="1" s="1"/>
  <c r="P161" i="1" l="1"/>
  <c r="S160" i="1"/>
  <c r="U160" i="1" s="1"/>
  <c r="R119" i="1"/>
  <c r="S118" i="1"/>
  <c r="U118" i="1" s="1"/>
  <c r="P122" i="1"/>
  <c r="P28" i="1"/>
  <c r="S27" i="1"/>
  <c r="U27" i="1" s="1"/>
  <c r="P162" i="1" l="1"/>
  <c r="S161" i="1"/>
  <c r="U161" i="1" s="1"/>
  <c r="P123" i="1"/>
  <c r="R120" i="1"/>
  <c r="S119" i="1"/>
  <c r="U119" i="1" s="1"/>
  <c r="P29" i="1"/>
  <c r="S28" i="1"/>
  <c r="U28" i="1" s="1"/>
  <c r="S162" i="1" l="1"/>
  <c r="U162" i="1" s="1"/>
  <c r="P163" i="1"/>
  <c r="P124" i="1"/>
  <c r="R121" i="1"/>
  <c r="S120" i="1"/>
  <c r="U120" i="1" s="1"/>
  <c r="S29" i="1"/>
  <c r="U29" i="1" s="1"/>
  <c r="P30" i="1"/>
  <c r="P164" i="1" l="1"/>
  <c r="S163" i="1"/>
  <c r="U163" i="1" s="1"/>
  <c r="R122" i="1"/>
  <c r="S121" i="1"/>
  <c r="U121" i="1" s="1"/>
  <c r="P125" i="1"/>
  <c r="S30" i="1"/>
  <c r="U30" i="1" s="1"/>
  <c r="P31" i="1"/>
  <c r="S164" i="1" l="1"/>
  <c r="U164" i="1" s="1"/>
  <c r="P165" i="1"/>
  <c r="P126" i="1"/>
  <c r="R123" i="1"/>
  <c r="S122" i="1"/>
  <c r="U122" i="1" s="1"/>
  <c r="P32" i="1"/>
  <c r="S31" i="1"/>
  <c r="U31" i="1" s="1"/>
  <c r="P166" i="1" l="1"/>
  <c r="S165" i="1"/>
  <c r="U165" i="1" s="1"/>
  <c r="R124" i="1"/>
  <c r="S123" i="1"/>
  <c r="U123" i="1" s="1"/>
  <c r="P127" i="1"/>
  <c r="S32" i="1"/>
  <c r="U32" i="1" s="1"/>
  <c r="P33" i="1"/>
  <c r="P167" i="1" l="1"/>
  <c r="S166" i="1"/>
  <c r="U166" i="1" s="1"/>
  <c r="P128" i="1"/>
  <c r="R125" i="1"/>
  <c r="S124" i="1"/>
  <c r="U124" i="1" s="1"/>
  <c r="P34" i="1"/>
  <c r="S33" i="1"/>
  <c r="U33" i="1" s="1"/>
  <c r="P168" i="1" l="1"/>
  <c r="S167" i="1"/>
  <c r="U167" i="1" s="1"/>
  <c r="R126" i="1"/>
  <c r="S125" i="1"/>
  <c r="U125" i="1" s="1"/>
  <c r="P129" i="1"/>
  <c r="P35" i="1"/>
  <c r="S34" i="1"/>
  <c r="U34" i="1" s="1"/>
  <c r="P169" i="1" l="1"/>
  <c r="S169" i="1" s="1"/>
  <c r="U169" i="1" s="1"/>
  <c r="S168" i="1"/>
  <c r="U168" i="1" s="1"/>
  <c r="P130" i="1"/>
  <c r="R127" i="1"/>
  <c r="S126" i="1"/>
  <c r="U126" i="1" s="1"/>
  <c r="S35" i="1"/>
  <c r="U35" i="1" s="1"/>
  <c r="P36" i="1"/>
  <c r="R128" i="1" l="1"/>
  <c r="S127" i="1"/>
  <c r="U127" i="1" s="1"/>
  <c r="P131" i="1"/>
  <c r="S36" i="1"/>
  <c r="U36" i="1" s="1"/>
  <c r="P37" i="1"/>
  <c r="P132" i="1" l="1"/>
  <c r="R129" i="1"/>
  <c r="S128" i="1"/>
  <c r="U128" i="1" s="1"/>
  <c r="S37" i="1"/>
  <c r="U37" i="1" s="1"/>
  <c r="P38" i="1"/>
  <c r="R130" i="1" l="1"/>
  <c r="S129" i="1"/>
  <c r="U129" i="1" s="1"/>
  <c r="P133" i="1"/>
  <c r="P39" i="1"/>
  <c r="S38" i="1"/>
  <c r="U38" i="1" s="1"/>
  <c r="P134" i="1" l="1"/>
  <c r="R131" i="1"/>
  <c r="S130" i="1"/>
  <c r="U130" i="1" s="1"/>
  <c r="P40" i="1"/>
  <c r="S39" i="1"/>
  <c r="U39" i="1" s="1"/>
  <c r="R132" i="1" l="1"/>
  <c r="S131" i="1"/>
  <c r="U131" i="1" s="1"/>
  <c r="P135" i="1"/>
  <c r="P41" i="1"/>
  <c r="S40" i="1"/>
  <c r="U40" i="1" s="1"/>
  <c r="P136" i="1" l="1"/>
  <c r="R133" i="1"/>
  <c r="S132" i="1"/>
  <c r="U132" i="1" s="1"/>
  <c r="S41" i="1"/>
  <c r="U41" i="1" s="1"/>
  <c r="P42" i="1"/>
  <c r="R134" i="1" l="1"/>
  <c r="S133" i="1"/>
  <c r="U133" i="1" s="1"/>
  <c r="P43" i="1"/>
  <c r="S42" i="1"/>
  <c r="U42" i="1" s="1"/>
  <c r="R135" i="1" l="1"/>
  <c r="S134" i="1"/>
  <c r="U134" i="1" s="1"/>
  <c r="P44" i="1"/>
  <c r="S43" i="1"/>
  <c r="U43" i="1" s="1"/>
  <c r="R136" i="1" l="1"/>
  <c r="S136" i="1" s="1"/>
  <c r="U136" i="1" s="1"/>
  <c r="S135" i="1"/>
  <c r="U135" i="1" s="1"/>
  <c r="S44" i="1"/>
  <c r="U44" i="1" s="1"/>
  <c r="P45" i="1"/>
  <c r="P46" i="1" l="1"/>
  <c r="S45" i="1"/>
  <c r="U45" i="1" s="1"/>
  <c r="S46" i="1" l="1"/>
  <c r="U46" i="1" s="1"/>
  <c r="P47" i="1"/>
  <c r="S47" i="1" l="1"/>
  <c r="U47" i="1" s="1"/>
  <c r="P48" i="1"/>
  <c r="P49" i="1" l="1"/>
  <c r="S48" i="1"/>
  <c r="U48" i="1" s="1"/>
  <c r="S49" i="1" l="1"/>
  <c r="U49" i="1" s="1"/>
  <c r="P50" i="1"/>
  <c r="S50" i="1" l="1"/>
  <c r="U50" i="1" s="1"/>
  <c r="P51" i="1"/>
  <c r="P52" i="1" l="1"/>
  <c r="S51" i="1"/>
  <c r="U51" i="1" s="1"/>
  <c r="P53" i="1" l="1"/>
  <c r="S52" i="1"/>
  <c r="U52" i="1" s="1"/>
  <c r="P54" i="1" l="1"/>
  <c r="S53" i="1"/>
  <c r="U53" i="1" s="1"/>
  <c r="S54" i="1" l="1"/>
  <c r="U54" i="1" s="1"/>
  <c r="P55" i="1"/>
  <c r="P56" i="1" l="1"/>
  <c r="S55" i="1"/>
  <c r="U55" i="1" s="1"/>
  <c r="S56" i="1" l="1"/>
  <c r="U56" i="1" s="1"/>
  <c r="P57" i="1"/>
  <c r="P58" i="1" l="1"/>
  <c r="S57" i="1"/>
  <c r="U57" i="1" s="1"/>
  <c r="P59" i="1" l="1"/>
  <c r="S58" i="1"/>
  <c r="U58" i="1" s="1"/>
  <c r="S59" i="1" l="1"/>
  <c r="U59" i="1" s="1"/>
  <c r="P60" i="1"/>
  <c r="P61" i="1" l="1"/>
  <c r="S60" i="1"/>
  <c r="U60" i="1" s="1"/>
  <c r="S61" i="1" l="1"/>
  <c r="U61" i="1" s="1"/>
  <c r="P62" i="1"/>
  <c r="S62" i="1" l="1"/>
  <c r="U62" i="1" s="1"/>
  <c r="P63" i="1"/>
  <c r="P64" i="1" l="1"/>
  <c r="S63" i="1"/>
  <c r="U63" i="1" s="1"/>
  <c r="P65" i="1" l="1"/>
  <c r="S64" i="1"/>
  <c r="U64" i="1" s="1"/>
  <c r="P66" i="1" l="1"/>
  <c r="S65" i="1"/>
  <c r="U65" i="1" s="1"/>
  <c r="S66" i="1" l="1"/>
  <c r="U66" i="1" s="1"/>
  <c r="P67" i="1"/>
  <c r="P68" i="1" l="1"/>
  <c r="S67" i="1"/>
  <c r="U67" i="1" s="1"/>
  <c r="S68" i="1" l="1"/>
  <c r="U68" i="1" s="1"/>
  <c r="P69" i="1"/>
  <c r="P70" i="1" l="1"/>
  <c r="S69" i="1"/>
  <c r="U69" i="1" s="1"/>
  <c r="P71" i="1" l="1"/>
  <c r="S70" i="1"/>
  <c r="U70" i="1" s="1"/>
  <c r="S71" i="1" l="1"/>
  <c r="U71" i="1" s="1"/>
  <c r="P72" i="1"/>
  <c r="P73" i="1" l="1"/>
  <c r="S72" i="1"/>
  <c r="U72" i="1" s="1"/>
  <c r="S73" i="1" l="1"/>
  <c r="U73" i="1" s="1"/>
  <c r="P74" i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S78" i="1" l="1"/>
  <c r="U78" i="1" s="1"/>
  <c r="P79" i="1"/>
  <c r="P80" i="1" l="1"/>
  <c r="S79" i="1"/>
  <c r="U79" i="1" s="1"/>
  <c r="S80" i="1" l="1"/>
  <c r="U80" i="1" s="1"/>
  <c r="P81" i="1"/>
  <c r="P82" i="1" l="1"/>
  <c r="S81" i="1"/>
  <c r="U81" i="1" s="1"/>
  <c r="P83" i="1" l="1"/>
  <c r="S82" i="1"/>
  <c r="U82" i="1" s="1"/>
  <c r="S83" i="1" l="1"/>
  <c r="U83" i="1" s="1"/>
  <c r="P84" i="1"/>
  <c r="P85" i="1" l="1"/>
  <c r="S84" i="1"/>
  <c r="U84" i="1" s="1"/>
  <c r="S85" i="1" l="1"/>
  <c r="U85" i="1" s="1"/>
  <c r="P86" i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S90" i="1" l="1"/>
  <c r="U90" i="1" s="1"/>
  <c r="P91" i="1"/>
  <c r="P92" i="1" l="1"/>
  <c r="S91" i="1"/>
  <c r="U91" i="1" s="1"/>
  <c r="S92" i="1" l="1"/>
  <c r="U92" i="1" s="1"/>
  <c r="P93" i="1"/>
  <c r="P94" i="1" l="1"/>
  <c r="S93" i="1"/>
  <c r="U93" i="1" s="1"/>
  <c r="P95" i="1" l="1"/>
  <c r="S95" i="1" s="1"/>
  <c r="U95" i="1" s="1"/>
  <c r="S94" i="1"/>
  <c r="U94" i="1" s="1"/>
</calcChain>
</file>

<file path=xl/sharedStrings.xml><?xml version="1.0" encoding="utf-8"?>
<sst xmlns="http://schemas.openxmlformats.org/spreadsheetml/2006/main" count="1560" uniqueCount="366">
  <si>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</si>
  <si>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</si>
  <si>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</si>
  <si>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</si>
  <si>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</si>
  <si>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</si>
  <si>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</si>
  <si>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</si>
  <si>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</si>
  <si>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</si>
  <si>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</si>
  <si>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</si>
  <si>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</si>
  <si>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</si>
  <si>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</si>
  <si>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</si>
  <si>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</si>
  <si>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</si>
  <si>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</si>
  <si>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</si>
  <si>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</si>
  <si>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</si>
  <si>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</si>
  <si>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asian</t>
  </si>
  <si>
    <t>Pregame</t>
  </si>
  <si>
    <t>0</t>
  </si>
  <si>
    <t>nein</t>
  </si>
  <si>
    <t>1-2</t>
  </si>
  <si>
    <t>Testspiel</t>
  </si>
  <si>
    <t>2 asian -3,25</t>
  </si>
  <si>
    <t>0-6</t>
  </si>
  <si>
    <t>2 asian -2,25</t>
  </si>
  <si>
    <t>Chancenwucher</t>
  </si>
  <si>
    <t>cbet</t>
  </si>
  <si>
    <t>0-3</t>
  </si>
  <si>
    <t>2 asian -1</t>
  </si>
  <si>
    <t>0-1</t>
  </si>
  <si>
    <t>0-4</t>
  </si>
  <si>
    <t>2 asian -1,75</t>
  </si>
  <si>
    <t>2 asian -4,25</t>
  </si>
  <si>
    <t>2-2</t>
  </si>
  <si>
    <t>1-1</t>
  </si>
  <si>
    <t>2-4</t>
  </si>
  <si>
    <t>2 asian -3</t>
  </si>
  <si>
    <t>2 asian -1,5</t>
  </si>
  <si>
    <t>Amateure</t>
  </si>
  <si>
    <t>2 asian -2</t>
  </si>
  <si>
    <t>4-0</t>
  </si>
  <si>
    <t>5-0</t>
  </si>
  <si>
    <t>2 asian -5</t>
  </si>
  <si>
    <t>0-2</t>
  </si>
  <si>
    <t>1-6</t>
  </si>
  <si>
    <t>0-8</t>
  </si>
  <si>
    <t>0-5</t>
  </si>
  <si>
    <t>3-0</t>
  </si>
  <si>
    <t>2-0</t>
  </si>
  <si>
    <t>Fussball</t>
  </si>
  <si>
    <t>1-4</t>
  </si>
  <si>
    <t>2 asian -2,75</t>
  </si>
  <si>
    <t>1 asian -2</t>
  </si>
  <si>
    <t>2 asian -5,25</t>
  </si>
  <si>
    <t>2 asian 0</t>
  </si>
  <si>
    <t>3-1</t>
  </si>
  <si>
    <t>1-8</t>
  </si>
  <si>
    <t>5-1</t>
  </si>
  <si>
    <t>9-0</t>
  </si>
  <si>
    <t>1 asian -1,5</t>
  </si>
  <si>
    <t>Altglienicke - Auerbach</t>
  </si>
  <si>
    <t>Groß-Gerau - Ginsheim</t>
  </si>
  <si>
    <t>betwinner</t>
  </si>
  <si>
    <t>Erlangen - Feucht</t>
  </si>
  <si>
    <t>Dianalund - KFUM Roskilde</t>
  </si>
  <si>
    <t>2 aisan -4,25</t>
  </si>
  <si>
    <t>2 aisan -7</t>
  </si>
  <si>
    <t>Zeiskam - Walldorf</t>
  </si>
  <si>
    <t>lächerlich</t>
  </si>
  <si>
    <t>Johannesberg - Hünfeld</t>
  </si>
  <si>
    <t>2 aisan -8,5</t>
  </si>
  <si>
    <t>Norresundby - Aarhus Fremad</t>
  </si>
  <si>
    <t>Oure FA - Middelfart</t>
  </si>
  <si>
    <t>VatanSpor A. - Ansbach</t>
  </si>
  <si>
    <t>Donaustauf - Gundelfingen</t>
  </si>
  <si>
    <t>Hallbergmoos - Dachau
Wasserburg - Hankofen</t>
  </si>
  <si>
    <t>2 asian 0
1 asian 0</t>
  </si>
  <si>
    <t>2-5
3-2</t>
  </si>
  <si>
    <t xml:space="preserve">Dollefjelde - Frederikssund </t>
  </si>
  <si>
    <t>Lyngby - Osterbro</t>
  </si>
  <si>
    <t>1 asian -9,25</t>
  </si>
  <si>
    <t xml:space="preserve">Kulant, eigt -5,5 </t>
  </si>
  <si>
    <t>Aalestrup - Kjellerup</t>
  </si>
  <si>
    <t>1 asian -4,5 1.Hz</t>
  </si>
  <si>
    <t>SW Essen - RW Essen</t>
  </si>
  <si>
    <t>Wisla Krakau - Neapel</t>
  </si>
  <si>
    <t>Barking - Dagenham</t>
  </si>
  <si>
    <t>Laci - Anderelecht 
M. Haifa - Torshavn</t>
  </si>
  <si>
    <t>2
1 asian -2</t>
  </si>
  <si>
    <t>0-3
7-2</t>
  </si>
  <si>
    <t>Bolbro - Esbjerg</t>
  </si>
  <si>
    <t>2 asian -2,75 1. Hz</t>
  </si>
  <si>
    <t>1-5</t>
  </si>
  <si>
    <t>Kalundborg - Gladsaxe</t>
  </si>
  <si>
    <t>1-7</t>
  </si>
  <si>
    <t>Strandby - Vendsyssel</t>
  </si>
  <si>
    <t>Neuruppin - Seelow</t>
  </si>
  <si>
    <t>Las Palmas - Tamaraceite</t>
  </si>
  <si>
    <t>Wulfrath - SC Velbert</t>
  </si>
  <si>
    <t>Rain - Fürth II</t>
  </si>
  <si>
    <t>Ansbach - Vilzing</t>
  </si>
  <si>
    <t>Seligenporten - Sand</t>
  </si>
  <si>
    <t>Großbardorf - Don Bamberg
Gundelfingen - Türk. Augsburg</t>
  </si>
  <si>
    <t>1
2</t>
  </si>
  <si>
    <r>
      <t xml:space="preserve">2-0
</t>
    </r>
    <r>
      <rPr>
        <b/>
        <sz val="10"/>
        <color rgb="FFFF0000"/>
        <rFont val="Arial"/>
        <family val="2"/>
      </rPr>
      <t>3-2</t>
    </r>
  </si>
  <si>
    <t>Pullach - Donaustauf 
Krieschow - Martinroda</t>
  </si>
  <si>
    <t>2
1</t>
  </si>
  <si>
    <r>
      <t xml:space="preserve">3-2
</t>
    </r>
    <r>
      <rPr>
        <b/>
        <sz val="10"/>
        <color rgb="FF00B050"/>
        <rFont val="Arial"/>
        <family val="2"/>
      </rPr>
      <t>3-2</t>
    </r>
  </si>
  <si>
    <t>Lok Leipzig - Leverkusen</t>
  </si>
  <si>
    <t>Greifswald - Augsburg</t>
  </si>
  <si>
    <t>Wuppertal - Bochum</t>
  </si>
  <si>
    <t>Babelsberg - Fürth</t>
  </si>
  <si>
    <t>Rostocker FC - Brandenburger</t>
  </si>
  <si>
    <t>Pampow - Zehlendorf
Jena - Köln</t>
  </si>
  <si>
    <t>2 asian 0
2 asian -1,5</t>
  </si>
  <si>
    <r>
      <t xml:space="preserve">0-2
</t>
    </r>
    <r>
      <rPr>
        <b/>
        <sz val="10"/>
        <color rgb="FFFF0000"/>
        <rFont val="Arial"/>
        <family val="2"/>
      </rPr>
      <t>1-1</t>
    </r>
  </si>
  <si>
    <t>Deportivo Latino - Schöneberg</t>
  </si>
  <si>
    <t>Münster - Wolfsburg</t>
  </si>
  <si>
    <t>RW Koblenz - Regensburg</t>
  </si>
  <si>
    <t>VfL Oldenburg - Düsseldorf</t>
  </si>
  <si>
    <t>Lotte - Karlsruhe</t>
  </si>
  <si>
    <t>Young Boys - Cluj
Rangers - Malmö</t>
  </si>
  <si>
    <t>1 asian -1
1 Ecken asian -3</t>
  </si>
  <si>
    <t>3-1
12-4</t>
  </si>
  <si>
    <t>HSC Hannover - Rödinghausen</t>
  </si>
  <si>
    <t>2-1</t>
  </si>
  <si>
    <t>SPAL - Adriese</t>
  </si>
  <si>
    <t>1 asian -2,25</t>
  </si>
  <si>
    <t>Düssel-West - Wulfrath</t>
  </si>
  <si>
    <t>1 asian 0</t>
  </si>
  <si>
    <t>Berolina Mitte - Tasmania</t>
  </si>
  <si>
    <t xml:space="preserve">2-9 </t>
  </si>
  <si>
    <t>Tor zu schnell</t>
  </si>
  <si>
    <t>2-9</t>
  </si>
  <si>
    <t>Opava - Bohumin</t>
  </si>
  <si>
    <t>1 asian -2,5</t>
  </si>
  <si>
    <t>Komarov - Zizkov</t>
  </si>
  <si>
    <t>1 asian -3,25</t>
  </si>
  <si>
    <t>1 asian -5</t>
  </si>
  <si>
    <t>Fintice - Presov</t>
  </si>
  <si>
    <t>Vojcice - Cana</t>
  </si>
  <si>
    <t>2 asian -4,5</t>
  </si>
  <si>
    <t>1 asian -6</t>
  </si>
  <si>
    <t>1 asian -7</t>
  </si>
  <si>
    <t>Polna - Jihlava</t>
  </si>
  <si>
    <t>2 HC -4</t>
  </si>
  <si>
    <t>1 over 8 Tore</t>
  </si>
  <si>
    <t>Wannsee - Hertha</t>
  </si>
  <si>
    <t>Amed - Staaken</t>
  </si>
  <si>
    <t>2 asian -4</t>
  </si>
  <si>
    <t>2-3</t>
  </si>
  <si>
    <t>2 asian -3,75</t>
  </si>
  <si>
    <t>Bodo - Prishtina
Pilsen - TNS</t>
  </si>
  <si>
    <t>1 asian -2
1 asian -2</t>
  </si>
  <si>
    <t>2-0
3-1</t>
  </si>
  <si>
    <t>Elfer verschossen</t>
  </si>
  <si>
    <t>Kopenhagen - Plovdiv
LASK - Vojvodina</t>
  </si>
  <si>
    <t>1 asian -1,5
1 asian -1,5</t>
  </si>
  <si>
    <t>4-2
6-1</t>
  </si>
  <si>
    <t>Ammerthal - Feucht</t>
  </si>
  <si>
    <t>1 asian -1</t>
  </si>
  <si>
    <t>1-0</t>
  </si>
  <si>
    <t>Norderstedt - Phönix Lübeck
Sandersdorf - Erfurt</t>
  </si>
  <si>
    <r>
      <t xml:space="preserve">4-0
</t>
    </r>
    <r>
      <rPr>
        <b/>
        <sz val="10"/>
        <color rgb="FFFF0000"/>
        <rFont val="Arial"/>
        <family val="2"/>
      </rPr>
      <t>1-1</t>
    </r>
  </si>
  <si>
    <t>unglücklich</t>
  </si>
  <si>
    <t>Düren - Arnoldsweiler
Rangers - Dunfermline</t>
  </si>
  <si>
    <t>4-2
5-0</t>
  </si>
  <si>
    <t>Bayern II - Pipinsried
Eilenburg - Jena</t>
  </si>
  <si>
    <t>1 asian -1,25
2 asian -1,25</t>
  </si>
  <si>
    <t>6-1
1-3</t>
  </si>
  <si>
    <t>Zehlendorf - Neuruppin</t>
  </si>
  <si>
    <t>Chaux de Fonds - Lugano</t>
  </si>
  <si>
    <t>Florenz - Cosenza</t>
  </si>
  <si>
    <t>1 asian -5,5</t>
  </si>
  <si>
    <t>Cottbus - Auerbach
Altglienicke - Fürstenwalde</t>
  </si>
  <si>
    <t>1 asian -1,25
1 asian -1,25</t>
  </si>
  <si>
    <r>
      <t xml:space="preserve">5-0
</t>
    </r>
    <r>
      <rPr>
        <b/>
        <sz val="10"/>
        <color rgb="FFFF0000"/>
        <rFont val="Arial"/>
        <family val="2"/>
      </rPr>
      <t>3-3</t>
    </r>
  </si>
  <si>
    <t>Bonner - Essen</t>
  </si>
  <si>
    <t>Hallbergmoos - Kottern</t>
  </si>
  <si>
    <t>0-0</t>
  </si>
  <si>
    <t>RW Koblenz - Stuttgart II</t>
  </si>
  <si>
    <t>Wasserburg - Gundelfingen
Türkspor - Pullach
Deisenhofen - Garching</t>
  </si>
  <si>
    <t>1
1
1</t>
  </si>
  <si>
    <r>
      <t xml:space="preserve">1-2
</t>
    </r>
    <r>
      <rPr>
        <b/>
        <sz val="10"/>
        <color rgb="FF00B050"/>
        <rFont val="Arial"/>
        <family val="2"/>
      </rPr>
      <t>4-1
3-1</t>
    </r>
  </si>
  <si>
    <t>Donaustauf - 1860 II</t>
  </si>
  <si>
    <t>Vilzing - Gebenbach
Heracles - Eindhoven</t>
  </si>
  <si>
    <t>1 asian -1,5
2</t>
  </si>
  <si>
    <t>4-0
0-2</t>
  </si>
  <si>
    <t>Bayern Hof - Seligenporten</t>
  </si>
  <si>
    <t>5-3</t>
  </si>
  <si>
    <t>Aubstadt - Rain
Karlburg - Ansbach</t>
  </si>
  <si>
    <t>1 asian -1,25
2</t>
  </si>
  <si>
    <t>4-0
0-1</t>
  </si>
  <si>
    <t>VatanSpor A. - Erlangen</t>
  </si>
  <si>
    <t>Oberhausen - Uerdingen</t>
  </si>
  <si>
    <t>1 Hc -5</t>
  </si>
  <si>
    <t>6-0</t>
  </si>
  <si>
    <t>Münsingen - St. Gallen</t>
  </si>
  <si>
    <t>Teutonia - Heider SV
Brandenburger - Rostock II</t>
  </si>
  <si>
    <t>7-0
1-3</t>
  </si>
  <si>
    <t>Schalke II - Köln II</t>
  </si>
  <si>
    <t>1 asian -0,25</t>
  </si>
  <si>
    <t>CFC Hertha - Lok Stendal
Rielasingen - Bruchsal</t>
  </si>
  <si>
    <t>1
1</t>
  </si>
  <si>
    <t>6-1
1-0</t>
  </si>
  <si>
    <t>Mainz - Leipzig</t>
  </si>
  <si>
    <t>2 asian -1,25</t>
  </si>
  <si>
    <t>lächerlich, Chancenwucher</t>
  </si>
  <si>
    <t>20min Tiefschlaf</t>
  </si>
  <si>
    <t>Feucht - Seligenporten
Salzburg - Bröndby</t>
  </si>
  <si>
    <t>1 asian -1,25
1 asian -1,5</t>
  </si>
  <si>
    <t>0-0
2-1</t>
  </si>
  <si>
    <t>Osterlen - Göteburg
Dortmund - Bayern</t>
  </si>
  <si>
    <t>2 asian -2,5
over 2,5</t>
  </si>
  <si>
    <t>0-3
1-3</t>
  </si>
  <si>
    <t>Heider - Kiel II</t>
  </si>
  <si>
    <t>Landsberg - Donaustauf</t>
  </si>
  <si>
    <t>2 asian -0,25</t>
  </si>
  <si>
    <t>5-2</t>
  </si>
  <si>
    <t>Ammerthal - Vatan Spor
Altona - Weiche</t>
  </si>
  <si>
    <t>6-0
1-3</t>
  </si>
  <si>
    <t>Erlangen - Vilzing
Ansbach - Neumarkt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</si>
  <si>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3-0</t>
    </r>
  </si>
  <si>
    <t>Gebenbach - Karlburg
Neuruppin - Staaken</t>
  </si>
  <si>
    <t>3-0
1-4</t>
  </si>
  <si>
    <t>Northeim - Ramlingen</t>
  </si>
  <si>
    <t>Egestorf - Braunschweig
Spelle - Bersenbrück</t>
  </si>
  <si>
    <t>3-1
3-0</t>
  </si>
  <si>
    <t>Gifhorn - Lupo</t>
  </si>
  <si>
    <t>Rostocker FC - Neustrelitz</t>
  </si>
  <si>
    <t>Karlslunds - Djurgardens</t>
  </si>
  <si>
    <t>2 asian -4,75</t>
  </si>
  <si>
    <t>Kups - Union Berlin
Riga - Lincoln Red</t>
  </si>
  <si>
    <r>
      <t xml:space="preserve">0-4
</t>
    </r>
    <r>
      <rPr>
        <b/>
        <sz val="10"/>
        <color rgb="FFFF0000"/>
        <rFont val="Arial"/>
        <family val="2"/>
      </rPr>
      <t>1-1</t>
    </r>
  </si>
  <si>
    <t>Freialdenhoven - Vichttal</t>
  </si>
  <si>
    <t>1 asian -1,25</t>
  </si>
  <si>
    <t>Eilendorf - Hennef
Siegburger - Düren</t>
  </si>
  <si>
    <t>2 asian -1,75
2</t>
  </si>
  <si>
    <r>
      <t xml:space="preserve">0-5
</t>
    </r>
    <r>
      <rPr>
        <b/>
        <sz val="10"/>
        <color rgb="FFFF0000"/>
        <rFont val="Arial"/>
        <family val="2"/>
      </rPr>
      <t>1-1</t>
    </r>
  </si>
  <si>
    <t>Chancenwucher, 3x Alu</t>
  </si>
  <si>
    <t>Feyenoord - Elfsborg
Rangers - Alaschkert</t>
  </si>
  <si>
    <t>1 Ecken -2,5
1 Ecken asian -3</t>
  </si>
  <si>
    <r>
      <rPr>
        <b/>
        <sz val="10"/>
        <color rgb="FFFF0000"/>
        <rFont val="Arial"/>
        <family val="2"/>
      </rPr>
      <t>5-3</t>
    </r>
    <r>
      <rPr>
        <b/>
        <sz val="10"/>
        <color rgb="FF00B050"/>
        <rFont val="Arial"/>
        <family val="2"/>
      </rPr>
      <t xml:space="preserve">
6-1</t>
    </r>
  </si>
  <si>
    <t>92. Gegner Ecke</t>
  </si>
  <si>
    <t>Komet Arsten - Brinkum
Essen - Straelen</t>
  </si>
  <si>
    <t>2 asian -2
1 asian -1,75</t>
  </si>
  <si>
    <r>
      <rPr>
        <b/>
        <sz val="10"/>
        <color rgb="FF00B050"/>
        <rFont val="Arial"/>
        <family val="2"/>
      </rPr>
      <t>0-5</t>
    </r>
    <r>
      <rPr>
        <b/>
        <sz val="10"/>
        <color rgb="FFFF0000"/>
        <rFont val="Arial"/>
        <family val="2"/>
      </rPr>
      <t xml:space="preserve">
1-4</t>
    </r>
  </si>
  <si>
    <t>St. Kickers - Reutlingen</t>
  </si>
  <si>
    <t>Bayern II - Unterhaching
Brest - PSG</t>
  </si>
  <si>
    <t>1 asian -1
2 asian -1,5</t>
  </si>
  <si>
    <t>5-1
2-4</t>
  </si>
  <si>
    <t>FSV Frankfurt - RW Koblenz</t>
  </si>
  <si>
    <t xml:space="preserve">Uerdingen - Bonner </t>
  </si>
  <si>
    <t>1-3</t>
  </si>
  <si>
    <t>Seligenporten - Großbardorf</t>
  </si>
  <si>
    <t>4-2</t>
  </si>
  <si>
    <t>Bamberg - Ansbach</t>
  </si>
  <si>
    <t>Stuttgart II - Hoffenheim II</t>
  </si>
  <si>
    <t>Ahlen - Wuppertal</t>
  </si>
  <si>
    <t>Lübeck - Altona
Nürnberg II - Rain</t>
  </si>
  <si>
    <r>
      <t xml:space="preserve">7-0
</t>
    </r>
    <r>
      <rPr>
        <b/>
        <sz val="10"/>
        <color rgb="FFFF0000"/>
        <rFont val="Arial"/>
        <family val="2"/>
      </rPr>
      <t>0-1</t>
    </r>
  </si>
  <si>
    <t>Oberlausitz - Arnstadt
Curslack - Dassendorf</t>
  </si>
  <si>
    <t>1 asian -1
2 asian -1,25</t>
  </si>
  <si>
    <t>7-1
0-2</t>
  </si>
  <si>
    <t>Baunatal - Neuhof</t>
  </si>
  <si>
    <t>df</t>
  </si>
  <si>
    <t>Lörrach - Villingen
Karlburg - Erlangen</t>
  </si>
  <si>
    <t>2
2</t>
  </si>
  <si>
    <t>1-1
1-1</t>
  </si>
  <si>
    <t>Baumberg - Bocholt
City - Norwich</t>
  </si>
  <si>
    <t>2 asian -1,5
1 asian -1,5</t>
  </si>
  <si>
    <t>0-3
5-0</t>
  </si>
  <si>
    <t>Eichstätt - Bayreuth</t>
  </si>
  <si>
    <t>Tündern - Egestorf</t>
  </si>
  <si>
    <t>Walldorf II - Freiberg
Düren - Wesseling</t>
  </si>
  <si>
    <t>2 asian -1,5
1 asian -2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</si>
  <si>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6-0</t>
    </r>
  </si>
  <si>
    <t>Hürth - Eilendorf
Nettetal - TVD Velbert</t>
  </si>
  <si>
    <t>1 asian -1,5
2 asian -0,75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</si>
  <si>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1-2</t>
    </r>
  </si>
  <si>
    <t>Kiel II - Weiche</t>
  </si>
  <si>
    <t>Düsseldorf West - SSVg Velbert</t>
  </si>
  <si>
    <t>Hennef - Arnoldsweiler
Friedberg - Dreieich
Gonsenheim - Trier</t>
  </si>
  <si>
    <t>1 asian -1
2 asian -0,75
2 asian -0,75</t>
  </si>
  <si>
    <r>
      <rPr>
        <b/>
        <sz val="10"/>
        <color rgb="FF0070C0"/>
        <rFont val="Arial"/>
        <family val="2"/>
      </rPr>
      <t>3-2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2-2
2-1</t>
    </r>
  </si>
  <si>
    <t>Staaken - Stern
Sasel - Concordia</t>
  </si>
  <si>
    <t>2-1
0-4</t>
  </si>
  <si>
    <t>Zehlendorf - Mahlsdorf
Brandenburger - BW Berlin</t>
  </si>
  <si>
    <t>2-0
0-1</t>
  </si>
  <si>
    <t>Udinese - Juve
Levante - Real</t>
  </si>
  <si>
    <t>2
2 asian 0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</si>
  <si>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3-3</t>
    </r>
  </si>
  <si>
    <t>Szczesny + VAR</t>
  </si>
  <si>
    <t>Tovarniky - Moravce</t>
  </si>
  <si>
    <t>0-3 nach 30min
Chancenwucher</t>
  </si>
  <si>
    <t>RW Koblenz - Homburg</t>
  </si>
  <si>
    <t>2 asian -0,75</t>
  </si>
  <si>
    <t>Hostoun - Pardubice</t>
  </si>
  <si>
    <t>Cana - Humenne</t>
  </si>
  <si>
    <t>Münster - Lotte
Uerdingen - Wiedenbrück</t>
  </si>
  <si>
    <t>1 asian -1,5
2 asian -2,25</t>
  </si>
  <si>
    <r>
      <t xml:space="preserve">2-0
</t>
    </r>
    <r>
      <rPr>
        <b/>
        <sz val="10"/>
        <color rgb="FFFF0000"/>
        <rFont val="Arial"/>
        <family val="2"/>
      </rPr>
      <t>2-3</t>
    </r>
  </si>
  <si>
    <t>Bremer - Bayern</t>
  </si>
  <si>
    <t>2 asian -5,75</t>
  </si>
  <si>
    <t>0-12</t>
  </si>
  <si>
    <t>West Bromwich - Arsenal</t>
  </si>
  <si>
    <t>Donetsk - Monaco</t>
  </si>
  <si>
    <t xml:space="preserve"> over 3,5</t>
  </si>
  <si>
    <t>Zagreb - Tiraspol</t>
  </si>
  <si>
    <t>1 Ecken -6</t>
  </si>
  <si>
    <t>12-3</t>
  </si>
  <si>
    <t>1 Ecken -8</t>
  </si>
  <si>
    <t>1 Ecken -10</t>
  </si>
  <si>
    <t>92. Ecke Tiraspol</t>
  </si>
  <si>
    <t>Dreieich - Bad Vilbel</t>
  </si>
  <si>
    <t>4-1</t>
  </si>
  <si>
    <t>Concordia - Lohbrügge
Velbert - Baumberg</t>
  </si>
  <si>
    <t>1 asian -1,5
1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</si>
  <si>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6-2</t>
    </r>
  </si>
  <si>
    <t>Abtswind - Seligenporten
Ramlingen - Tündern</t>
  </si>
  <si>
    <t>1 asian -1
1</t>
  </si>
  <si>
    <t>1-0
abg.</t>
  </si>
  <si>
    <t>Koblenz U19 - Bayern U19</t>
  </si>
  <si>
    <t>Hertha U19 - Kiel U19</t>
  </si>
  <si>
    <t>5-2 n.V.</t>
  </si>
  <si>
    <t>Schott U19 - Leverkusen U19</t>
  </si>
  <si>
    <t>Bautzen - Arnstadt
Vreden - Gütersloh</t>
  </si>
  <si>
    <t>1 asian -1
2 asian -1</t>
  </si>
  <si>
    <t>6-1
0-2</t>
  </si>
  <si>
    <t xml:space="preserve">Freiburger - Ilshofen </t>
  </si>
  <si>
    <t>2 asian +0,25</t>
  </si>
  <si>
    <t>Köln II - Uerdingen</t>
  </si>
  <si>
    <t>1 asian -1,75</t>
  </si>
  <si>
    <t>8-2</t>
  </si>
  <si>
    <t>Schweinfurt - Eichstätt</t>
  </si>
  <si>
    <t>Sandersdorf - Martinroda
Ansbach - Bamberg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</si>
  <si>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2-0</t>
    </r>
  </si>
  <si>
    <t>Backnang - St. Kickers</t>
  </si>
  <si>
    <t>BW Berlin - Greifswald</t>
  </si>
  <si>
    <t>Vatan Spor - Vilzing</t>
  </si>
  <si>
    <t>Witz des Jahres</t>
  </si>
  <si>
    <t>Worms - Elversberg II</t>
  </si>
  <si>
    <t>Engers - Emmelshausen</t>
  </si>
  <si>
    <t>Lazio - Spezia
PSV - Groningen</t>
  </si>
  <si>
    <t>1 asian -1
1 asian -1</t>
  </si>
  <si>
    <t>6-1
5-2</t>
  </si>
  <si>
    <t>Juve - Empoli
Betis - Real</t>
  </si>
  <si>
    <t>1
over 2</t>
  </si>
  <si>
    <t>0-1
0-1</t>
  </si>
  <si>
    <t>Pauli II - Teutonia</t>
  </si>
  <si>
    <t>Neuruppin - Hertha 06</t>
  </si>
  <si>
    <t>Plauen - Rudolstadt
Siegen - Haltern</t>
  </si>
  <si>
    <t>1 
1</t>
  </si>
  <si>
    <r>
      <t xml:space="preserve">2-0
</t>
    </r>
    <r>
      <rPr>
        <b/>
        <sz val="10"/>
        <color rgb="FFFF0000"/>
        <rFont val="Arial"/>
        <family val="2"/>
      </rPr>
      <t>0-2</t>
    </r>
  </si>
  <si>
    <t>Frisia - Eckernförder</t>
  </si>
  <si>
    <t>3x Aluminium</t>
  </si>
  <si>
    <t>FIUK Odense - Aalborg</t>
  </si>
  <si>
    <t>2 asian -10,5</t>
  </si>
  <si>
    <t>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</si>
</sst>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August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layout>
                <c:manualLayout>
                  <c:x val="-1.5374466548922344E-3"/>
                  <c:y val="1.4383401295299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44-44C8-B76F-C0035CAF1F8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layout>
                <c:manualLayout>
                  <c:x val="-6.5371664868648441E-3"/>
                  <c:y val="-4.4491500869602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3306714665139135E-2"/>
                  <c:y val="1.8878394359523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layout>
                <c:manualLayout>
                  <c:x val="-2.8606817098029403E-3"/>
                  <c:y val="2.350398750697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471107110658E-3"/>
                  <c:y val="-3.99836236519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August!$R$3:$R$170</c:f>
              <c:numCache>
                <c:formatCode>General</c:formatCode>
                <c:ptCount val="168"/>
                <c:pt idx="0">
                  <c:v>1.2000000000000002</c:v>
                </c:pt>
                <c:pt idx="1">
                  <c:v>-0.29999999999999982</c:v>
                </c:pt>
                <c:pt idx="2">
                  <c:v>-1.7999999999999998</c:v>
                </c:pt>
                <c:pt idx="3">
                  <c:v>-0.41249999999999964</c:v>
                </c:pt>
                <c:pt idx="4">
                  <c:v>1.0875000000000004</c:v>
                </c:pt>
                <c:pt idx="5">
                  <c:v>-0.91249999999999964</c:v>
                </c:pt>
                <c:pt idx="6">
                  <c:v>0.58750000000000036</c:v>
                </c:pt>
                <c:pt idx="7">
                  <c:v>-0.91249999999999964</c:v>
                </c:pt>
                <c:pt idx="8">
                  <c:v>0.42550000000000043</c:v>
                </c:pt>
                <c:pt idx="9">
                  <c:v>1.7635000000000005</c:v>
                </c:pt>
                <c:pt idx="10">
                  <c:v>3.2185000000000006</c:v>
                </c:pt>
                <c:pt idx="11">
                  <c:v>1.2185000000000006</c:v>
                </c:pt>
                <c:pt idx="12">
                  <c:v>4.2185000000000006</c:v>
                </c:pt>
                <c:pt idx="13">
                  <c:v>5.4185000000000008</c:v>
                </c:pt>
                <c:pt idx="14">
                  <c:v>6.8735000000000008</c:v>
                </c:pt>
                <c:pt idx="15">
                  <c:v>5.3735000000000008</c:v>
                </c:pt>
                <c:pt idx="16">
                  <c:v>3.8735000000000008</c:v>
                </c:pt>
                <c:pt idx="17">
                  <c:v>5.2235000000000005</c:v>
                </c:pt>
                <c:pt idx="18">
                  <c:v>7.2235000000000005</c:v>
                </c:pt>
                <c:pt idx="19">
                  <c:v>9.7635000000000005</c:v>
                </c:pt>
                <c:pt idx="20">
                  <c:v>11.079000000000001</c:v>
                </c:pt>
                <c:pt idx="21">
                  <c:v>12.359</c:v>
                </c:pt>
                <c:pt idx="22">
                  <c:v>14.263</c:v>
                </c:pt>
                <c:pt idx="23">
                  <c:v>11.263</c:v>
                </c:pt>
                <c:pt idx="24">
                  <c:v>12.963000000000001</c:v>
                </c:pt>
                <c:pt idx="25">
                  <c:v>11.963000000000001</c:v>
                </c:pt>
                <c:pt idx="26">
                  <c:v>10.963000000000001</c:v>
                </c:pt>
                <c:pt idx="27">
                  <c:v>12.781000000000001</c:v>
                </c:pt>
                <c:pt idx="28">
                  <c:v>11.281000000000001</c:v>
                </c:pt>
                <c:pt idx="29">
                  <c:v>11.281000000000001</c:v>
                </c:pt>
                <c:pt idx="30">
                  <c:v>12.781000000000001</c:v>
                </c:pt>
                <c:pt idx="31">
                  <c:v>15.781000000000001</c:v>
                </c:pt>
                <c:pt idx="32">
                  <c:v>14.781000000000001</c:v>
                </c:pt>
                <c:pt idx="33">
                  <c:v>13.281000000000001</c:v>
                </c:pt>
                <c:pt idx="34">
                  <c:v>15.081</c:v>
                </c:pt>
                <c:pt idx="35">
                  <c:v>13.081</c:v>
                </c:pt>
                <c:pt idx="36">
                  <c:v>11.581</c:v>
                </c:pt>
                <c:pt idx="37">
                  <c:v>10.081</c:v>
                </c:pt>
                <c:pt idx="38">
                  <c:v>10.081</c:v>
                </c:pt>
                <c:pt idx="39">
                  <c:v>8.5809999999999995</c:v>
                </c:pt>
                <c:pt idx="40">
                  <c:v>10.581</c:v>
                </c:pt>
                <c:pt idx="41">
                  <c:v>8.5809999999999995</c:v>
                </c:pt>
                <c:pt idx="42">
                  <c:v>10.881</c:v>
                </c:pt>
                <c:pt idx="43">
                  <c:v>10.881</c:v>
                </c:pt>
                <c:pt idx="44">
                  <c:v>12.336</c:v>
                </c:pt>
                <c:pt idx="45">
                  <c:v>14.956</c:v>
                </c:pt>
                <c:pt idx="46">
                  <c:v>13.456</c:v>
                </c:pt>
                <c:pt idx="47">
                  <c:v>14.956</c:v>
                </c:pt>
                <c:pt idx="48">
                  <c:v>14.956</c:v>
                </c:pt>
                <c:pt idx="49">
                  <c:v>14.956</c:v>
                </c:pt>
                <c:pt idx="50">
                  <c:v>17.135999999999999</c:v>
                </c:pt>
                <c:pt idx="51">
                  <c:v>19.175999999999998</c:v>
                </c:pt>
                <c:pt idx="52">
                  <c:v>21.576000000000001</c:v>
                </c:pt>
                <c:pt idx="53">
                  <c:v>23.001000000000001</c:v>
                </c:pt>
                <c:pt idx="54">
                  <c:v>24.501000000000001</c:v>
                </c:pt>
                <c:pt idx="55">
                  <c:v>25.971</c:v>
                </c:pt>
                <c:pt idx="56">
                  <c:v>27.771000000000001</c:v>
                </c:pt>
                <c:pt idx="57">
                  <c:v>27.771000000000001</c:v>
                </c:pt>
                <c:pt idx="58">
                  <c:v>26.271000000000001</c:v>
                </c:pt>
                <c:pt idx="59">
                  <c:v>26.271000000000001</c:v>
                </c:pt>
                <c:pt idx="60">
                  <c:v>28.371000000000002</c:v>
                </c:pt>
                <c:pt idx="61">
                  <c:v>26.871000000000002</c:v>
                </c:pt>
                <c:pt idx="62">
                  <c:v>28.296000000000003</c:v>
                </c:pt>
                <c:pt idx="63">
                  <c:v>24.296000000000003</c:v>
                </c:pt>
                <c:pt idx="64">
                  <c:v>22.296000000000003</c:v>
                </c:pt>
                <c:pt idx="65">
                  <c:v>19.296000000000003</c:v>
                </c:pt>
                <c:pt idx="66">
                  <c:v>16.296000000000003</c:v>
                </c:pt>
                <c:pt idx="67">
                  <c:v>16.296000000000003</c:v>
                </c:pt>
                <c:pt idx="68">
                  <c:v>18.226000000000003</c:v>
                </c:pt>
                <c:pt idx="69">
                  <c:v>18.226000000000003</c:v>
                </c:pt>
                <c:pt idx="70">
                  <c:v>17.226000000000003</c:v>
                </c:pt>
                <c:pt idx="71">
                  <c:v>19.746000000000002</c:v>
                </c:pt>
                <c:pt idx="72">
                  <c:v>21.716000000000001</c:v>
                </c:pt>
                <c:pt idx="73">
                  <c:v>24.686</c:v>
                </c:pt>
                <c:pt idx="74">
                  <c:v>26.155999999999999</c:v>
                </c:pt>
                <c:pt idx="75">
                  <c:v>24.655999999999999</c:v>
                </c:pt>
                <c:pt idx="76">
                  <c:v>23.155999999999999</c:v>
                </c:pt>
                <c:pt idx="77">
                  <c:v>21.655999999999999</c:v>
                </c:pt>
                <c:pt idx="78">
                  <c:v>23.035999999999998</c:v>
                </c:pt>
                <c:pt idx="79">
                  <c:v>21.535999999999998</c:v>
                </c:pt>
                <c:pt idx="80">
                  <c:v>23.735999999999997</c:v>
                </c:pt>
                <c:pt idx="81">
                  <c:v>23.235999999999997</c:v>
                </c:pt>
                <c:pt idx="82">
                  <c:v>21.735999999999997</c:v>
                </c:pt>
                <c:pt idx="83">
                  <c:v>23.935999999999996</c:v>
                </c:pt>
                <c:pt idx="84">
                  <c:v>26.935999999999996</c:v>
                </c:pt>
                <c:pt idx="85">
                  <c:v>29.035999999999998</c:v>
                </c:pt>
                <c:pt idx="86">
                  <c:v>27.535999999999998</c:v>
                </c:pt>
                <c:pt idx="87">
                  <c:v>29.260999999999996</c:v>
                </c:pt>
                <c:pt idx="88">
                  <c:v>31.040999999999997</c:v>
                </c:pt>
                <c:pt idx="89">
                  <c:v>32.616</c:v>
                </c:pt>
                <c:pt idx="90">
                  <c:v>31.116</c:v>
                </c:pt>
                <c:pt idx="91">
                  <c:v>32.326000000000001</c:v>
                </c:pt>
                <c:pt idx="92">
                  <c:v>29.326000000000001</c:v>
                </c:pt>
                <c:pt idx="93">
                  <c:v>27.326000000000001</c:v>
                </c:pt>
                <c:pt idx="94">
                  <c:v>28.626000000000001</c:v>
                </c:pt>
                <c:pt idx="95">
                  <c:v>27.126000000000001</c:v>
                </c:pt>
                <c:pt idx="96">
                  <c:v>25.626000000000001</c:v>
                </c:pt>
                <c:pt idx="97">
                  <c:v>28.126000000000001</c:v>
                </c:pt>
                <c:pt idx="98">
                  <c:v>26.626000000000001</c:v>
                </c:pt>
                <c:pt idx="99">
                  <c:v>28.146000000000001</c:v>
                </c:pt>
                <c:pt idx="100">
                  <c:v>29.496000000000002</c:v>
                </c:pt>
                <c:pt idx="101">
                  <c:v>30.746000000000002</c:v>
                </c:pt>
                <c:pt idx="102">
                  <c:v>32.096000000000004</c:v>
                </c:pt>
                <c:pt idx="103">
                  <c:v>33.371000000000002</c:v>
                </c:pt>
                <c:pt idx="104">
                  <c:v>35.331000000000003</c:v>
                </c:pt>
                <c:pt idx="105">
                  <c:v>33.331000000000003</c:v>
                </c:pt>
                <c:pt idx="106">
                  <c:v>32.331000000000003</c:v>
                </c:pt>
                <c:pt idx="107">
                  <c:v>30.831000000000003</c:v>
                </c:pt>
                <c:pt idx="108">
                  <c:v>29.831000000000003</c:v>
                </c:pt>
                <c:pt idx="109">
                  <c:v>28.331000000000003</c:v>
                </c:pt>
                <c:pt idx="110">
                  <c:v>27.331000000000003</c:v>
                </c:pt>
                <c:pt idx="111">
                  <c:v>25.831000000000003</c:v>
                </c:pt>
                <c:pt idx="112">
                  <c:v>27.446000000000005</c:v>
                </c:pt>
                <c:pt idx="113">
                  <c:v>25.446000000000005</c:v>
                </c:pt>
                <c:pt idx="114">
                  <c:v>25.446000000000005</c:v>
                </c:pt>
                <c:pt idx="115">
                  <c:v>23.446000000000005</c:v>
                </c:pt>
                <c:pt idx="116">
                  <c:v>21.946000000000005</c:v>
                </c:pt>
                <c:pt idx="117">
                  <c:v>20.446000000000005</c:v>
                </c:pt>
                <c:pt idx="118">
                  <c:v>18.946000000000005</c:v>
                </c:pt>
                <c:pt idx="119">
                  <c:v>17.946000000000005</c:v>
                </c:pt>
                <c:pt idx="120">
                  <c:v>20.271000000000004</c:v>
                </c:pt>
                <c:pt idx="121">
                  <c:v>19.271000000000004</c:v>
                </c:pt>
                <c:pt idx="122">
                  <c:v>17.771000000000004</c:v>
                </c:pt>
                <c:pt idx="123">
                  <c:v>19.871000000000002</c:v>
                </c:pt>
                <c:pt idx="124">
                  <c:v>21.171000000000003</c:v>
                </c:pt>
                <c:pt idx="125">
                  <c:v>19.671000000000003</c:v>
                </c:pt>
                <c:pt idx="126">
                  <c:v>15.671000000000003</c:v>
                </c:pt>
                <c:pt idx="127">
                  <c:v>14.671000000000003</c:v>
                </c:pt>
                <c:pt idx="128">
                  <c:v>14.671000000000003</c:v>
                </c:pt>
                <c:pt idx="129">
                  <c:v>16.321000000000005</c:v>
                </c:pt>
                <c:pt idx="130">
                  <c:v>15.821000000000005</c:v>
                </c:pt>
                <c:pt idx="131">
                  <c:v>17.451000000000004</c:v>
                </c:pt>
                <c:pt idx="132">
                  <c:v>18.581000000000003</c:v>
                </c:pt>
                <c:pt idx="133">
                  <c:v>17.081000000000003</c:v>
                </c:pt>
                <c:pt idx="134">
                  <c:v>15.081000000000003</c:v>
                </c:pt>
                <c:pt idx="135">
                  <c:v>13.581000000000003</c:v>
                </c:pt>
                <c:pt idx="136">
                  <c:v>11.581000000000003</c:v>
                </c:pt>
                <c:pt idx="137">
                  <c:v>13.081000000000003</c:v>
                </c:pt>
                <c:pt idx="138">
                  <c:v>12.081000000000003</c:v>
                </c:pt>
                <c:pt idx="139">
                  <c:v>15.649000000000003</c:v>
                </c:pt>
                <c:pt idx="140">
                  <c:v>17.517000000000003</c:v>
                </c:pt>
                <c:pt idx="141">
                  <c:v>16.517000000000003</c:v>
                </c:pt>
                <c:pt idx="142">
                  <c:v>18.167000000000002</c:v>
                </c:pt>
                <c:pt idx="143">
                  <c:v>19.797000000000001</c:v>
                </c:pt>
                <c:pt idx="144">
                  <c:v>18.797000000000001</c:v>
                </c:pt>
                <c:pt idx="145">
                  <c:v>20.797000000000001</c:v>
                </c:pt>
                <c:pt idx="146">
                  <c:v>19.297000000000001</c:v>
                </c:pt>
                <c:pt idx="147">
                  <c:v>19.297000000000001</c:v>
                </c:pt>
                <c:pt idx="148">
                  <c:v>19.297000000000001</c:v>
                </c:pt>
                <c:pt idx="149">
                  <c:v>17.797000000000001</c:v>
                </c:pt>
                <c:pt idx="150">
                  <c:v>16.297000000000001</c:v>
                </c:pt>
                <c:pt idx="151">
                  <c:v>18.297000000000001</c:v>
                </c:pt>
                <c:pt idx="152">
                  <c:v>18.897000000000002</c:v>
                </c:pt>
                <c:pt idx="153">
                  <c:v>20.897000000000002</c:v>
                </c:pt>
                <c:pt idx="154">
                  <c:v>22.397000000000002</c:v>
                </c:pt>
                <c:pt idx="155">
                  <c:v>21.397000000000002</c:v>
                </c:pt>
                <c:pt idx="156">
                  <c:v>23.697000000000003</c:v>
                </c:pt>
                <c:pt idx="157">
                  <c:v>22.197000000000003</c:v>
                </c:pt>
                <c:pt idx="158">
                  <c:v>20.697000000000003</c:v>
                </c:pt>
                <c:pt idx="159">
                  <c:v>22.597000000000001</c:v>
                </c:pt>
                <c:pt idx="160">
                  <c:v>21.097000000000001</c:v>
                </c:pt>
                <c:pt idx="161">
                  <c:v>22.972000000000001</c:v>
                </c:pt>
                <c:pt idx="162">
                  <c:v>20.972000000000001</c:v>
                </c:pt>
                <c:pt idx="163">
                  <c:v>22.502000000000002</c:v>
                </c:pt>
                <c:pt idx="164">
                  <c:v>21.002000000000002</c:v>
                </c:pt>
                <c:pt idx="165">
                  <c:v>20.002000000000002</c:v>
                </c:pt>
                <c:pt idx="166">
                  <c:v>18.502000000000002</c:v>
                </c:pt>
                <c:pt idx="167">
                  <c:v>20.152000000000001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7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40"/>
          <c:min val="-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2748</xdr:colOff>
      <xdr:row>170</xdr:row>
      <xdr:rowOff>75358</xdr:rowOff>
    </xdr:from>
    <xdr:to>
      <xdr:col>13</xdr:col>
      <xdr:colOff>114300</xdr:colOff>
      <xdr:row>198</xdr:row>
      <xdr:rowOff>14817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70"/>
  <sheetViews>
    <sheetView tabSelected="1" topLeftCell="A166" zoomScaleNormal="100" workbookViewId="0">
      <selection activeCell="Q181" sqref="Q181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8" customHeight="1" x14ac:dyDescent="0.2">
      <c r="A3" s="3">
        <v>1</v>
      </c>
      <c r="B3" s="4">
        <v>44409</v>
      </c>
      <c r="C3" s="3" t="s">
        <v>67</v>
      </c>
      <c r="D3" s="3" t="s">
        <v>45</v>
      </c>
      <c r="E3" s="3">
        <v>1</v>
      </c>
      <c r="F3" s="3" t="s">
        <v>66</v>
      </c>
      <c r="G3" s="3" t="s">
        <v>20</v>
      </c>
      <c r="H3" s="3" t="s">
        <v>23</v>
      </c>
      <c r="I3" s="3" t="s">
        <v>24</v>
      </c>
      <c r="J3" s="13" t="s">
        <v>62</v>
      </c>
      <c r="K3" s="23"/>
      <c r="L3" s="6" t="s">
        <v>22</v>
      </c>
      <c r="M3" s="7">
        <v>1.8</v>
      </c>
      <c r="N3" s="7">
        <v>1.5</v>
      </c>
      <c r="O3" s="8" t="s">
        <v>26</v>
      </c>
      <c r="P3" s="7">
        <f>N3</f>
        <v>1.5</v>
      </c>
      <c r="Q3" s="28">
        <f t="shared" ref="Q3:Q66" si="0">IF(AND(L3="1",O3="ja"),(N3*M3*0.95)-N3,IF(AND(L3="1",O3="nein"),N3*M3-N3,-N3))</f>
        <v>1.2000000000000002</v>
      </c>
      <c r="R3" s="9">
        <f>Q3</f>
        <v>1.2000000000000002</v>
      </c>
      <c r="S3" s="10">
        <f t="shared" ref="S3:S66" si="1">P3+R3</f>
        <v>2.7</v>
      </c>
      <c r="T3" s="11">
        <f t="shared" ref="T3:T66" si="2">V3/W3</f>
        <v>1</v>
      </c>
      <c r="U3" s="12">
        <f t="shared" ref="U3:U66" si="3">((S3-P3)/P3)*100%</f>
        <v>0.80000000000000016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44409</v>
      </c>
      <c r="C4" s="3" t="s">
        <v>68</v>
      </c>
      <c r="D4" s="3" t="s">
        <v>28</v>
      </c>
      <c r="E4" s="3">
        <v>1</v>
      </c>
      <c r="F4" s="3" t="s">
        <v>46</v>
      </c>
      <c r="G4" s="3" t="s">
        <v>20</v>
      </c>
      <c r="H4" s="3" t="s">
        <v>69</v>
      </c>
      <c r="I4" s="3" t="s">
        <v>21</v>
      </c>
      <c r="J4" s="5" t="s">
        <v>62</v>
      </c>
      <c r="K4" s="23"/>
      <c r="L4" s="6" t="s">
        <v>25</v>
      </c>
      <c r="M4" s="3">
        <v>2.1</v>
      </c>
      <c r="N4" s="7">
        <v>1.5</v>
      </c>
      <c r="O4" s="8" t="s">
        <v>26</v>
      </c>
      <c r="P4" s="7">
        <f t="shared" ref="P4:P67" si="4">P3+N4</f>
        <v>3</v>
      </c>
      <c r="Q4" s="35">
        <f t="shared" si="0"/>
        <v>-1.5</v>
      </c>
      <c r="R4" s="9">
        <f t="shared" ref="R4:R67" si="5">R3+Q4</f>
        <v>-0.29999999999999982</v>
      </c>
      <c r="S4" s="10">
        <f t="shared" si="1"/>
        <v>2.7</v>
      </c>
      <c r="T4" s="11">
        <f t="shared" si="2"/>
        <v>0.5</v>
      </c>
      <c r="U4" s="12">
        <f t="shared" si="3"/>
        <v>-9.9999999999999936E-2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44411</v>
      </c>
      <c r="C5" s="3" t="s">
        <v>70</v>
      </c>
      <c r="D5" s="3" t="s">
        <v>45</v>
      </c>
      <c r="E5" s="3">
        <v>1</v>
      </c>
      <c r="F5" s="3" t="s">
        <v>66</v>
      </c>
      <c r="G5" s="3" t="s">
        <v>20</v>
      </c>
      <c r="H5" s="3" t="s">
        <v>23</v>
      </c>
      <c r="I5" s="3" t="s">
        <v>24</v>
      </c>
      <c r="J5" s="5" t="s">
        <v>40</v>
      </c>
      <c r="K5" s="23"/>
      <c r="L5" s="6" t="s">
        <v>25</v>
      </c>
      <c r="M5" s="7">
        <v>1.96</v>
      </c>
      <c r="N5" s="7">
        <v>1.5</v>
      </c>
      <c r="O5" s="8" t="s">
        <v>26</v>
      </c>
      <c r="P5" s="7">
        <f t="shared" si="4"/>
        <v>4.5</v>
      </c>
      <c r="Q5" s="29">
        <f t="shared" si="0"/>
        <v>-1.5</v>
      </c>
      <c r="R5" s="9">
        <f t="shared" si="5"/>
        <v>-1.7999999999999998</v>
      </c>
      <c r="S5" s="10">
        <f t="shared" si="1"/>
        <v>2.7</v>
      </c>
      <c r="T5" s="11">
        <f t="shared" si="2"/>
        <v>0.33333333333333331</v>
      </c>
      <c r="U5" s="12">
        <f t="shared" si="3"/>
        <v>-0.39999999999999997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44411</v>
      </c>
      <c r="C6" s="3" t="s">
        <v>71</v>
      </c>
      <c r="D6" s="3" t="s">
        <v>56</v>
      </c>
      <c r="E6" s="3">
        <v>1</v>
      </c>
      <c r="F6" s="3" t="s">
        <v>72</v>
      </c>
      <c r="G6" s="3" t="s">
        <v>20</v>
      </c>
      <c r="H6" s="3" t="s">
        <v>23</v>
      </c>
      <c r="I6" s="3" t="s">
        <v>24</v>
      </c>
      <c r="J6" s="13" t="s">
        <v>52</v>
      </c>
      <c r="K6" s="23"/>
      <c r="L6" s="6" t="s">
        <v>22</v>
      </c>
      <c r="M6" s="7">
        <v>1.925</v>
      </c>
      <c r="N6" s="7">
        <v>1.5</v>
      </c>
      <c r="O6" s="8" t="s">
        <v>26</v>
      </c>
      <c r="P6" s="7">
        <f t="shared" si="4"/>
        <v>6</v>
      </c>
      <c r="Q6" s="28">
        <f t="shared" si="0"/>
        <v>1.3875000000000002</v>
      </c>
      <c r="R6" s="9">
        <f t="shared" si="5"/>
        <v>-0.41249999999999964</v>
      </c>
      <c r="S6" s="10">
        <f t="shared" si="1"/>
        <v>5.5875000000000004</v>
      </c>
      <c r="T6" s="11">
        <f t="shared" si="2"/>
        <v>0.5</v>
      </c>
      <c r="U6" s="12">
        <f t="shared" si="3"/>
        <v>-6.8749999999999936E-2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44411</v>
      </c>
      <c r="C7" s="3" t="s">
        <v>71</v>
      </c>
      <c r="D7" s="3" t="s">
        <v>56</v>
      </c>
      <c r="E7" s="3">
        <v>1</v>
      </c>
      <c r="F7" s="3" t="s">
        <v>73</v>
      </c>
      <c r="G7" s="3" t="s">
        <v>20</v>
      </c>
      <c r="H7" s="3" t="s">
        <v>23</v>
      </c>
      <c r="I7" s="3" t="s">
        <v>21</v>
      </c>
      <c r="J7" s="13" t="s">
        <v>52</v>
      </c>
      <c r="K7" s="23"/>
      <c r="L7" s="6" t="s">
        <v>22</v>
      </c>
      <c r="M7" s="7">
        <v>2</v>
      </c>
      <c r="N7" s="7">
        <v>1.5</v>
      </c>
      <c r="O7" s="8" t="s">
        <v>26</v>
      </c>
      <c r="P7" s="7">
        <f t="shared" si="4"/>
        <v>7.5</v>
      </c>
      <c r="Q7" s="28">
        <f t="shared" si="0"/>
        <v>1.5</v>
      </c>
      <c r="R7" s="9">
        <f t="shared" si="5"/>
        <v>1.0875000000000004</v>
      </c>
      <c r="S7" s="10">
        <f t="shared" si="1"/>
        <v>8.5875000000000004</v>
      </c>
      <c r="T7" s="11">
        <f t="shared" si="2"/>
        <v>0.6</v>
      </c>
      <c r="U7" s="12">
        <f t="shared" si="3"/>
        <v>0.14500000000000005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44411</v>
      </c>
      <c r="C8" s="3" t="s">
        <v>74</v>
      </c>
      <c r="D8" s="3" t="s">
        <v>28</v>
      </c>
      <c r="E8" s="3">
        <v>1</v>
      </c>
      <c r="F8" s="3" t="s">
        <v>29</v>
      </c>
      <c r="G8" s="3" t="s">
        <v>20</v>
      </c>
      <c r="H8" s="3" t="s">
        <v>23</v>
      </c>
      <c r="I8" s="3" t="s">
        <v>24</v>
      </c>
      <c r="J8" s="5" t="s">
        <v>36</v>
      </c>
      <c r="K8" s="23" t="s">
        <v>75</v>
      </c>
      <c r="L8" s="6" t="s">
        <v>25</v>
      </c>
      <c r="M8" s="7">
        <v>1.617</v>
      </c>
      <c r="N8" s="7">
        <v>2</v>
      </c>
      <c r="O8" s="8" t="s">
        <v>26</v>
      </c>
      <c r="P8" s="7">
        <f t="shared" si="4"/>
        <v>9.5</v>
      </c>
      <c r="Q8" s="29">
        <f t="shared" si="0"/>
        <v>-2</v>
      </c>
      <c r="R8" s="9">
        <f t="shared" si="5"/>
        <v>-0.91249999999999964</v>
      </c>
      <c r="S8" s="10">
        <f t="shared" si="1"/>
        <v>8.5875000000000004</v>
      </c>
      <c r="T8" s="11">
        <f t="shared" si="2"/>
        <v>0.5</v>
      </c>
      <c r="U8" s="12">
        <f t="shared" si="3"/>
        <v>-9.6052631578947334E-2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2.75" x14ac:dyDescent="0.2">
      <c r="A9" s="3">
        <v>7</v>
      </c>
      <c r="B9" s="4">
        <v>44411</v>
      </c>
      <c r="C9" s="3" t="s">
        <v>76</v>
      </c>
      <c r="D9" s="3" t="s">
        <v>28</v>
      </c>
      <c r="E9" s="3">
        <v>1</v>
      </c>
      <c r="F9" s="3" t="s">
        <v>44</v>
      </c>
      <c r="G9" s="3" t="s">
        <v>20</v>
      </c>
      <c r="H9" s="3" t="s">
        <v>23</v>
      </c>
      <c r="I9" s="3" t="s">
        <v>24</v>
      </c>
      <c r="J9" s="13" t="s">
        <v>50</v>
      </c>
      <c r="K9" s="23"/>
      <c r="L9" s="6" t="s">
        <v>22</v>
      </c>
      <c r="M9" s="7">
        <v>2</v>
      </c>
      <c r="N9" s="7">
        <v>1.5</v>
      </c>
      <c r="O9" s="8" t="s">
        <v>26</v>
      </c>
      <c r="P9" s="7">
        <f t="shared" si="4"/>
        <v>11</v>
      </c>
      <c r="Q9" s="28">
        <f t="shared" si="0"/>
        <v>1.5</v>
      </c>
      <c r="R9" s="9">
        <f t="shared" si="5"/>
        <v>0.58750000000000036</v>
      </c>
      <c r="S9" s="10">
        <f t="shared" si="1"/>
        <v>11.5875</v>
      </c>
      <c r="T9" s="11">
        <f t="shared" si="2"/>
        <v>0.5714285714285714</v>
      </c>
      <c r="U9" s="12">
        <f t="shared" si="3"/>
        <v>5.3409090909090941E-2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2.75" x14ac:dyDescent="0.2">
      <c r="A10" s="3">
        <v>8</v>
      </c>
      <c r="B10" s="4">
        <v>44411</v>
      </c>
      <c r="C10" s="3" t="s">
        <v>71</v>
      </c>
      <c r="D10" s="3" t="s">
        <v>56</v>
      </c>
      <c r="E10" s="3">
        <v>1</v>
      </c>
      <c r="F10" s="3" t="s">
        <v>77</v>
      </c>
      <c r="G10" s="3" t="s">
        <v>20</v>
      </c>
      <c r="H10" s="3" t="s">
        <v>33</v>
      </c>
      <c r="I10" s="3" t="s">
        <v>21</v>
      </c>
      <c r="J10" s="5" t="s">
        <v>52</v>
      </c>
      <c r="K10" s="23" t="s">
        <v>32</v>
      </c>
      <c r="L10" s="6" t="s">
        <v>25</v>
      </c>
      <c r="M10" s="7">
        <v>2.2000000000000002</v>
      </c>
      <c r="N10" s="7">
        <v>1.5</v>
      </c>
      <c r="O10" s="8" t="s">
        <v>26</v>
      </c>
      <c r="P10" s="7">
        <f t="shared" si="4"/>
        <v>12.5</v>
      </c>
      <c r="Q10" s="29">
        <f t="shared" si="0"/>
        <v>-1.5</v>
      </c>
      <c r="R10" s="9">
        <f t="shared" si="5"/>
        <v>-0.91249999999999964</v>
      </c>
      <c r="S10" s="10">
        <f t="shared" si="1"/>
        <v>11.5875</v>
      </c>
      <c r="T10" s="11">
        <f t="shared" si="2"/>
        <v>0.5</v>
      </c>
      <c r="U10" s="12">
        <f t="shared" si="3"/>
        <v>-7.2999999999999968E-2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2.75" x14ac:dyDescent="0.2">
      <c r="A11" s="3">
        <v>9</v>
      </c>
      <c r="B11" s="4">
        <v>44411</v>
      </c>
      <c r="C11" s="3" t="s">
        <v>78</v>
      </c>
      <c r="D11" s="3" t="s">
        <v>56</v>
      </c>
      <c r="E11" s="3">
        <v>1</v>
      </c>
      <c r="F11" s="3" t="s">
        <v>39</v>
      </c>
      <c r="G11" s="3" t="s">
        <v>20</v>
      </c>
      <c r="H11" s="3" t="s">
        <v>23</v>
      </c>
      <c r="I11" s="3" t="s">
        <v>21</v>
      </c>
      <c r="J11" s="13" t="s">
        <v>30</v>
      </c>
      <c r="K11" s="23"/>
      <c r="L11" s="6" t="s">
        <v>22</v>
      </c>
      <c r="M11" s="7">
        <v>1.8919999999999999</v>
      </c>
      <c r="N11" s="7">
        <v>1.5</v>
      </c>
      <c r="O11" s="8" t="s">
        <v>26</v>
      </c>
      <c r="P11" s="7">
        <f t="shared" si="4"/>
        <v>14</v>
      </c>
      <c r="Q11" s="28">
        <f t="shared" si="0"/>
        <v>1.3380000000000001</v>
      </c>
      <c r="R11" s="9">
        <f t="shared" si="5"/>
        <v>0.42550000000000043</v>
      </c>
      <c r="S11" s="10">
        <f t="shared" si="1"/>
        <v>14.4255</v>
      </c>
      <c r="T11" s="11">
        <f t="shared" si="2"/>
        <v>0.55555555555555558</v>
      </c>
      <c r="U11" s="12">
        <f t="shared" si="3"/>
        <v>3.039285714285711E-2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2.75" x14ac:dyDescent="0.2">
      <c r="A12" s="3">
        <v>10</v>
      </c>
      <c r="B12" s="4">
        <v>44411</v>
      </c>
      <c r="C12" s="3" t="s">
        <v>79</v>
      </c>
      <c r="D12" s="3" t="s">
        <v>56</v>
      </c>
      <c r="E12" s="3">
        <v>1</v>
      </c>
      <c r="F12" s="3" t="s">
        <v>39</v>
      </c>
      <c r="G12" s="3" t="s">
        <v>20</v>
      </c>
      <c r="H12" s="3" t="s">
        <v>23</v>
      </c>
      <c r="I12" s="3" t="s">
        <v>21</v>
      </c>
      <c r="J12" s="13" t="s">
        <v>30</v>
      </c>
      <c r="K12" s="23"/>
      <c r="L12" s="6" t="s">
        <v>22</v>
      </c>
      <c r="M12" s="7">
        <v>1.8919999999999999</v>
      </c>
      <c r="N12" s="7">
        <v>1.5</v>
      </c>
      <c r="O12" s="8" t="s">
        <v>26</v>
      </c>
      <c r="P12" s="7">
        <f t="shared" si="4"/>
        <v>15.5</v>
      </c>
      <c r="Q12" s="28">
        <f t="shared" si="0"/>
        <v>1.3380000000000001</v>
      </c>
      <c r="R12" s="9">
        <f t="shared" si="5"/>
        <v>1.7635000000000005</v>
      </c>
      <c r="S12" s="10">
        <f t="shared" si="1"/>
        <v>17.263500000000001</v>
      </c>
      <c r="T12" s="11">
        <f t="shared" si="2"/>
        <v>0.6</v>
      </c>
      <c r="U12" s="12">
        <f t="shared" si="3"/>
        <v>0.11377419354838712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2.75" x14ac:dyDescent="0.2">
      <c r="A13" s="3">
        <v>11</v>
      </c>
      <c r="B13" s="4">
        <v>44411</v>
      </c>
      <c r="C13" s="3" t="s">
        <v>78</v>
      </c>
      <c r="D13" s="3" t="s">
        <v>56</v>
      </c>
      <c r="E13" s="3">
        <v>1</v>
      </c>
      <c r="F13" s="3" t="s">
        <v>49</v>
      </c>
      <c r="G13" s="3" t="s">
        <v>20</v>
      </c>
      <c r="H13" s="3" t="s">
        <v>23</v>
      </c>
      <c r="I13" s="3" t="s">
        <v>21</v>
      </c>
      <c r="J13" s="13" t="s">
        <v>30</v>
      </c>
      <c r="K13" s="23"/>
      <c r="L13" s="6" t="s">
        <v>22</v>
      </c>
      <c r="M13" s="7">
        <v>1.97</v>
      </c>
      <c r="N13" s="7">
        <v>1.5</v>
      </c>
      <c r="O13" s="8" t="s">
        <v>26</v>
      </c>
      <c r="P13" s="7">
        <f t="shared" si="4"/>
        <v>17</v>
      </c>
      <c r="Q13" s="28">
        <f t="shared" si="0"/>
        <v>1.4550000000000001</v>
      </c>
      <c r="R13" s="9">
        <f t="shared" si="5"/>
        <v>3.2185000000000006</v>
      </c>
      <c r="S13" s="10">
        <f t="shared" si="1"/>
        <v>20.218499999999999</v>
      </c>
      <c r="T13" s="11">
        <f t="shared" si="2"/>
        <v>0.63636363636363635</v>
      </c>
      <c r="U13" s="12">
        <f t="shared" si="3"/>
        <v>0.18932352941176464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2.75" x14ac:dyDescent="0.2">
      <c r="A14" s="3">
        <v>12</v>
      </c>
      <c r="B14" s="4">
        <v>44412</v>
      </c>
      <c r="C14" s="3" t="s">
        <v>80</v>
      </c>
      <c r="D14" s="3" t="s">
        <v>45</v>
      </c>
      <c r="E14" s="3">
        <v>1</v>
      </c>
      <c r="F14" s="3" t="s">
        <v>44</v>
      </c>
      <c r="G14" s="3" t="s">
        <v>20</v>
      </c>
      <c r="H14" s="3" t="s">
        <v>23</v>
      </c>
      <c r="I14" s="3" t="s">
        <v>24</v>
      </c>
      <c r="J14" s="5" t="s">
        <v>27</v>
      </c>
      <c r="K14" s="23" t="s">
        <v>32</v>
      </c>
      <c r="L14" s="6" t="s">
        <v>25</v>
      </c>
      <c r="M14" s="7">
        <v>2.08</v>
      </c>
      <c r="N14" s="7">
        <v>2</v>
      </c>
      <c r="O14" s="8" t="s">
        <v>26</v>
      </c>
      <c r="P14" s="7">
        <f t="shared" si="4"/>
        <v>19</v>
      </c>
      <c r="Q14" s="29">
        <f t="shared" si="0"/>
        <v>-2</v>
      </c>
      <c r="R14" s="9">
        <f t="shared" si="5"/>
        <v>1.2185000000000006</v>
      </c>
      <c r="S14" s="10">
        <f t="shared" si="1"/>
        <v>20.218499999999999</v>
      </c>
      <c r="T14" s="11">
        <f t="shared" si="2"/>
        <v>0.58333333333333337</v>
      </c>
      <c r="U14" s="12">
        <f t="shared" si="3"/>
        <v>6.4131578947368359E-2</v>
      </c>
      <c r="V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2.75" x14ac:dyDescent="0.2">
      <c r="A15" s="3">
        <v>13</v>
      </c>
      <c r="B15" s="4">
        <v>44412</v>
      </c>
      <c r="C15" s="3" t="s">
        <v>81</v>
      </c>
      <c r="D15" s="3" t="s">
        <v>45</v>
      </c>
      <c r="E15" s="3">
        <v>1</v>
      </c>
      <c r="F15" s="3" t="s">
        <v>66</v>
      </c>
      <c r="G15" s="3" t="s">
        <v>20</v>
      </c>
      <c r="H15" s="3" t="s">
        <v>23</v>
      </c>
      <c r="I15" s="3" t="s">
        <v>24</v>
      </c>
      <c r="J15" s="13" t="s">
        <v>64</v>
      </c>
      <c r="K15" s="23"/>
      <c r="L15" s="6" t="s">
        <v>22</v>
      </c>
      <c r="M15" s="7">
        <v>2</v>
      </c>
      <c r="N15" s="7">
        <v>3</v>
      </c>
      <c r="O15" s="8" t="s">
        <v>26</v>
      </c>
      <c r="P15" s="7">
        <f t="shared" si="4"/>
        <v>22</v>
      </c>
      <c r="Q15" s="28">
        <f t="shared" si="0"/>
        <v>3</v>
      </c>
      <c r="R15" s="9">
        <f t="shared" si="5"/>
        <v>4.2185000000000006</v>
      </c>
      <c r="S15" s="10">
        <f t="shared" si="1"/>
        <v>26.218499999999999</v>
      </c>
      <c r="T15" s="11">
        <f t="shared" si="2"/>
        <v>0.61538461538461542</v>
      </c>
      <c r="U15" s="12">
        <f t="shared" si="3"/>
        <v>0.19174999999999995</v>
      </c>
      <c r="V15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5.5" x14ac:dyDescent="0.2">
      <c r="A16" s="3">
        <v>14</v>
      </c>
      <c r="B16" s="4">
        <v>44412</v>
      </c>
      <c r="C16" s="3" t="s">
        <v>82</v>
      </c>
      <c r="D16" s="3" t="s">
        <v>45</v>
      </c>
      <c r="E16" s="3">
        <v>2</v>
      </c>
      <c r="F16" s="3" t="s">
        <v>83</v>
      </c>
      <c r="G16" s="3" t="s">
        <v>20</v>
      </c>
      <c r="H16" s="3" t="s">
        <v>23</v>
      </c>
      <c r="I16" s="3" t="s">
        <v>24</v>
      </c>
      <c r="J16" s="13" t="s">
        <v>84</v>
      </c>
      <c r="K16" s="23"/>
      <c r="L16" s="6" t="s">
        <v>22</v>
      </c>
      <c r="M16" s="7">
        <v>2.2000000000000002</v>
      </c>
      <c r="N16" s="7">
        <v>1</v>
      </c>
      <c r="O16" s="8" t="s">
        <v>26</v>
      </c>
      <c r="P16" s="7">
        <f t="shared" si="4"/>
        <v>23</v>
      </c>
      <c r="Q16" s="28">
        <f t="shared" si="0"/>
        <v>1.2000000000000002</v>
      </c>
      <c r="R16" s="9">
        <f t="shared" si="5"/>
        <v>5.4185000000000008</v>
      </c>
      <c r="S16" s="10">
        <f t="shared" si="1"/>
        <v>28.418500000000002</v>
      </c>
      <c r="T16" s="11">
        <f t="shared" si="2"/>
        <v>0.6428571428571429</v>
      </c>
      <c r="U16" s="12">
        <f t="shared" si="3"/>
        <v>0.23558695652173919</v>
      </c>
      <c r="V16">
        <f>COUNTIF($L$2:L16,1)</f>
        <v>9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2.75" x14ac:dyDescent="0.2">
      <c r="A17" s="3">
        <v>15</v>
      </c>
      <c r="B17" s="4">
        <v>44412</v>
      </c>
      <c r="C17" s="3" t="s">
        <v>85</v>
      </c>
      <c r="D17" s="3" t="s">
        <v>56</v>
      </c>
      <c r="E17" s="3">
        <v>1</v>
      </c>
      <c r="F17" s="3" t="s">
        <v>31</v>
      </c>
      <c r="G17" s="3" t="s">
        <v>20</v>
      </c>
      <c r="H17" s="3" t="s">
        <v>23</v>
      </c>
      <c r="I17" s="3" t="s">
        <v>24</v>
      </c>
      <c r="J17" s="13" t="s">
        <v>63</v>
      </c>
      <c r="K17" s="23"/>
      <c r="L17" s="6" t="s">
        <v>22</v>
      </c>
      <c r="M17" s="7">
        <v>1.97</v>
      </c>
      <c r="N17" s="7">
        <v>1.5</v>
      </c>
      <c r="O17" s="8" t="s">
        <v>26</v>
      </c>
      <c r="P17" s="7">
        <f t="shared" si="4"/>
        <v>24.5</v>
      </c>
      <c r="Q17" s="28">
        <f t="shared" si="0"/>
        <v>1.4550000000000001</v>
      </c>
      <c r="R17" s="9">
        <f t="shared" si="5"/>
        <v>6.8735000000000008</v>
      </c>
      <c r="S17" s="10">
        <f t="shared" si="1"/>
        <v>31.3735</v>
      </c>
      <c r="T17" s="11">
        <f t="shared" si="2"/>
        <v>0.66666666666666663</v>
      </c>
      <c r="U17" s="12">
        <f t="shared" si="3"/>
        <v>0.28055102040816327</v>
      </c>
      <c r="V17">
        <f>COUNTIF($L$2:L17,1)</f>
        <v>10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2.75" x14ac:dyDescent="0.2">
      <c r="A18" s="3">
        <v>16</v>
      </c>
      <c r="B18" s="4">
        <v>44412</v>
      </c>
      <c r="C18" s="3" t="s">
        <v>86</v>
      </c>
      <c r="D18" s="3" t="s">
        <v>56</v>
      </c>
      <c r="E18" s="3">
        <v>1</v>
      </c>
      <c r="F18" s="3" t="s">
        <v>87</v>
      </c>
      <c r="G18" s="3" t="s">
        <v>20</v>
      </c>
      <c r="H18" s="3" t="s">
        <v>69</v>
      </c>
      <c r="I18" s="3" t="s">
        <v>21</v>
      </c>
      <c r="J18" s="5" t="s">
        <v>65</v>
      </c>
      <c r="K18" s="23" t="s">
        <v>88</v>
      </c>
      <c r="L18" s="6" t="s">
        <v>25</v>
      </c>
      <c r="M18" s="7">
        <v>1.9</v>
      </c>
      <c r="N18" s="7">
        <v>1.5</v>
      </c>
      <c r="O18" s="8" t="s">
        <v>26</v>
      </c>
      <c r="P18" s="7">
        <f t="shared" si="4"/>
        <v>26</v>
      </c>
      <c r="Q18" s="29">
        <f t="shared" si="0"/>
        <v>-1.5</v>
      </c>
      <c r="R18" s="9">
        <f t="shared" si="5"/>
        <v>5.3735000000000008</v>
      </c>
      <c r="S18" s="10">
        <f t="shared" si="1"/>
        <v>31.3735</v>
      </c>
      <c r="T18" s="11">
        <f t="shared" si="2"/>
        <v>0.625</v>
      </c>
      <c r="U18" s="12">
        <f t="shared" si="3"/>
        <v>0.20667307692307693</v>
      </c>
      <c r="V18">
        <f>COUNTIF($L$2:L18,1)</f>
        <v>10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2.75" x14ac:dyDescent="0.2">
      <c r="A19" s="3">
        <v>17</v>
      </c>
      <c r="B19" s="4">
        <v>44412</v>
      </c>
      <c r="C19" s="3" t="s">
        <v>89</v>
      </c>
      <c r="D19" s="3" t="s">
        <v>56</v>
      </c>
      <c r="E19" s="3">
        <v>1</v>
      </c>
      <c r="F19" s="3" t="s">
        <v>58</v>
      </c>
      <c r="G19" s="3" t="s">
        <v>20</v>
      </c>
      <c r="H19" s="3" t="s">
        <v>23</v>
      </c>
      <c r="I19" s="3" t="s">
        <v>21</v>
      </c>
      <c r="J19" s="5" t="s">
        <v>27</v>
      </c>
      <c r="K19" s="23"/>
      <c r="L19" s="6" t="s">
        <v>25</v>
      </c>
      <c r="M19" s="7">
        <v>1.9339999999999999</v>
      </c>
      <c r="N19" s="7">
        <v>1.5</v>
      </c>
      <c r="O19" s="8" t="s">
        <v>26</v>
      </c>
      <c r="P19" s="7">
        <f t="shared" si="4"/>
        <v>27.5</v>
      </c>
      <c r="Q19" s="29">
        <f t="shared" si="0"/>
        <v>-1.5</v>
      </c>
      <c r="R19" s="9">
        <f t="shared" si="5"/>
        <v>3.8735000000000008</v>
      </c>
      <c r="S19" s="10">
        <f t="shared" si="1"/>
        <v>31.3735</v>
      </c>
      <c r="T19" s="11">
        <f t="shared" si="2"/>
        <v>0.58823529411764708</v>
      </c>
      <c r="U19" s="12">
        <f t="shared" si="3"/>
        <v>0.14085454545454545</v>
      </c>
      <c r="V19">
        <f>COUNTIF($L$2:L19,1)</f>
        <v>10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75" customHeight="1" x14ac:dyDescent="0.2">
      <c r="A20" s="3">
        <v>18</v>
      </c>
      <c r="B20" s="4">
        <v>44412</v>
      </c>
      <c r="C20" s="3" t="s">
        <v>86</v>
      </c>
      <c r="D20" s="3" t="s">
        <v>56</v>
      </c>
      <c r="E20" s="3">
        <v>1</v>
      </c>
      <c r="F20" s="3" t="s">
        <v>90</v>
      </c>
      <c r="G20" s="3" t="s">
        <v>20</v>
      </c>
      <c r="H20" s="3" t="s">
        <v>69</v>
      </c>
      <c r="I20" s="3" t="s">
        <v>21</v>
      </c>
      <c r="J20" s="13" t="s">
        <v>48</v>
      </c>
      <c r="K20" s="23"/>
      <c r="L20" s="6" t="s">
        <v>22</v>
      </c>
      <c r="M20" s="7">
        <v>1.9</v>
      </c>
      <c r="N20" s="7">
        <v>1.5</v>
      </c>
      <c r="O20" s="8" t="s">
        <v>26</v>
      </c>
      <c r="P20" s="7">
        <f t="shared" si="4"/>
        <v>29</v>
      </c>
      <c r="Q20" s="28">
        <f t="shared" si="0"/>
        <v>1.3499999999999996</v>
      </c>
      <c r="R20" s="9">
        <f t="shared" si="5"/>
        <v>5.2235000000000005</v>
      </c>
      <c r="S20" s="10">
        <f t="shared" si="1"/>
        <v>34.223500000000001</v>
      </c>
      <c r="T20" s="11">
        <f t="shared" si="2"/>
        <v>0.61111111111111116</v>
      </c>
      <c r="U20" s="12">
        <f t="shared" si="3"/>
        <v>0.18012068965517247</v>
      </c>
      <c r="V20">
        <f>COUNTIF($L$2:L20,1)</f>
        <v>11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2.75" x14ac:dyDescent="0.2">
      <c r="A21" s="3">
        <v>19</v>
      </c>
      <c r="B21" s="4">
        <v>44412</v>
      </c>
      <c r="C21" s="3" t="s">
        <v>91</v>
      </c>
      <c r="D21" s="3" t="s">
        <v>28</v>
      </c>
      <c r="E21" s="3">
        <v>1</v>
      </c>
      <c r="F21" s="3" t="s">
        <v>43</v>
      </c>
      <c r="G21" s="3" t="s">
        <v>20</v>
      </c>
      <c r="H21" s="3" t="s">
        <v>23</v>
      </c>
      <c r="I21" s="3" t="s">
        <v>24</v>
      </c>
      <c r="J21" s="13" t="s">
        <v>51</v>
      </c>
      <c r="K21" s="23"/>
      <c r="L21" s="6" t="s">
        <v>22</v>
      </c>
      <c r="M21" s="7">
        <v>2</v>
      </c>
      <c r="N21" s="7">
        <v>2</v>
      </c>
      <c r="O21" s="8" t="s">
        <v>26</v>
      </c>
      <c r="P21" s="7">
        <f t="shared" si="4"/>
        <v>31</v>
      </c>
      <c r="Q21" s="28">
        <f t="shared" si="0"/>
        <v>2</v>
      </c>
      <c r="R21" s="9">
        <f t="shared" si="5"/>
        <v>7.2235000000000005</v>
      </c>
      <c r="S21" s="10">
        <f t="shared" si="1"/>
        <v>38.223500000000001</v>
      </c>
      <c r="T21" s="11">
        <f t="shared" si="2"/>
        <v>0.63157894736842102</v>
      </c>
      <c r="U21" s="12">
        <f t="shared" si="3"/>
        <v>0.2330161290322581</v>
      </c>
      <c r="V21">
        <f>COUNTIF($L$2:L21,1)</f>
        <v>12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2.75" x14ac:dyDescent="0.2">
      <c r="A22" s="3">
        <v>20</v>
      </c>
      <c r="B22" s="4">
        <v>44412</v>
      </c>
      <c r="C22" s="3" t="s">
        <v>92</v>
      </c>
      <c r="D22" s="3" t="s">
        <v>28</v>
      </c>
      <c r="E22" s="3">
        <v>1</v>
      </c>
      <c r="F22" s="3" t="s">
        <v>61</v>
      </c>
      <c r="G22" s="3" t="s">
        <v>20</v>
      </c>
      <c r="H22" s="3" t="s">
        <v>23</v>
      </c>
      <c r="I22" s="3" t="s">
        <v>21</v>
      </c>
      <c r="J22" s="13" t="s">
        <v>27</v>
      </c>
      <c r="K22" s="23"/>
      <c r="L22" s="6" t="s">
        <v>22</v>
      </c>
      <c r="M22" s="7">
        <v>2.27</v>
      </c>
      <c r="N22" s="7">
        <v>2</v>
      </c>
      <c r="O22" s="8" t="s">
        <v>26</v>
      </c>
      <c r="P22" s="7">
        <f t="shared" si="4"/>
        <v>33</v>
      </c>
      <c r="Q22" s="28">
        <f t="shared" si="0"/>
        <v>2.54</v>
      </c>
      <c r="R22" s="9">
        <f t="shared" si="5"/>
        <v>9.7635000000000005</v>
      </c>
      <c r="S22" s="10">
        <f t="shared" si="1"/>
        <v>42.763500000000001</v>
      </c>
      <c r="T22" s="11">
        <f t="shared" si="2"/>
        <v>0.65</v>
      </c>
      <c r="U22" s="12">
        <f t="shared" si="3"/>
        <v>0.29586363636363638</v>
      </c>
      <c r="V22">
        <f>COUNTIF($L$2:L22,1)</f>
        <v>13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2.75" x14ac:dyDescent="0.2">
      <c r="A23" s="3">
        <v>21</v>
      </c>
      <c r="B23" s="4">
        <v>44412</v>
      </c>
      <c r="C23" s="3" t="s">
        <v>93</v>
      </c>
      <c r="D23" s="3" t="s">
        <v>28</v>
      </c>
      <c r="E23" s="3">
        <v>1</v>
      </c>
      <c r="F23" s="3" t="s">
        <v>31</v>
      </c>
      <c r="G23" s="3" t="s">
        <v>20</v>
      </c>
      <c r="H23" s="3" t="s">
        <v>23</v>
      </c>
      <c r="I23" s="3" t="s">
        <v>24</v>
      </c>
      <c r="J23" s="13" t="s">
        <v>57</v>
      </c>
      <c r="K23" s="23"/>
      <c r="L23" s="6" t="s">
        <v>22</v>
      </c>
      <c r="M23" s="7">
        <v>1.877</v>
      </c>
      <c r="N23" s="7">
        <v>1.5</v>
      </c>
      <c r="O23" s="8" t="s">
        <v>26</v>
      </c>
      <c r="P23" s="7">
        <f t="shared" si="4"/>
        <v>34.5</v>
      </c>
      <c r="Q23" s="28">
        <f t="shared" si="0"/>
        <v>1.3155000000000001</v>
      </c>
      <c r="R23" s="9">
        <f t="shared" si="5"/>
        <v>11.079000000000001</v>
      </c>
      <c r="S23" s="10">
        <f t="shared" si="1"/>
        <v>45.579000000000001</v>
      </c>
      <c r="T23" s="11">
        <f t="shared" si="2"/>
        <v>0.66666666666666663</v>
      </c>
      <c r="U23" s="12">
        <f t="shared" si="3"/>
        <v>0.32113043478260872</v>
      </c>
      <c r="V23">
        <f>COUNTIF($L$2:L23,1)</f>
        <v>14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44413</v>
      </c>
      <c r="C24" s="3" t="s">
        <v>94</v>
      </c>
      <c r="D24" s="3" t="s">
        <v>56</v>
      </c>
      <c r="E24" s="3">
        <v>2</v>
      </c>
      <c r="F24" s="3" t="s">
        <v>95</v>
      </c>
      <c r="G24" s="3" t="s">
        <v>20</v>
      </c>
      <c r="H24" s="3" t="s">
        <v>23</v>
      </c>
      <c r="I24" s="3" t="s">
        <v>24</v>
      </c>
      <c r="J24" s="13" t="s">
        <v>96</v>
      </c>
      <c r="K24" s="23"/>
      <c r="L24" s="6" t="s">
        <v>22</v>
      </c>
      <c r="M24" s="7">
        <v>2.2799999999999998</v>
      </c>
      <c r="N24" s="7">
        <v>1</v>
      </c>
      <c r="O24" s="8" t="s">
        <v>26</v>
      </c>
      <c r="P24" s="7">
        <f t="shared" si="4"/>
        <v>35.5</v>
      </c>
      <c r="Q24" s="28">
        <f t="shared" si="0"/>
        <v>1.2799999999999998</v>
      </c>
      <c r="R24" s="9">
        <f t="shared" si="5"/>
        <v>12.359</v>
      </c>
      <c r="S24" s="10">
        <f t="shared" si="1"/>
        <v>47.859000000000002</v>
      </c>
      <c r="T24" s="11">
        <f t="shared" si="2"/>
        <v>0.68181818181818177</v>
      </c>
      <c r="U24" s="12">
        <f t="shared" si="3"/>
        <v>0.34814084507042259</v>
      </c>
      <c r="V24">
        <f>COUNTIF($L$2:L24,1)</f>
        <v>15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7.25" customHeight="1" x14ac:dyDescent="0.2">
      <c r="A25" s="3">
        <v>23</v>
      </c>
      <c r="B25" s="4">
        <v>44413</v>
      </c>
      <c r="C25" s="3" t="s">
        <v>97</v>
      </c>
      <c r="D25" s="3" t="s">
        <v>56</v>
      </c>
      <c r="E25" s="3">
        <v>1</v>
      </c>
      <c r="F25" s="3" t="s">
        <v>98</v>
      </c>
      <c r="G25" s="3" t="s">
        <v>20</v>
      </c>
      <c r="H25" s="3" t="s">
        <v>69</v>
      </c>
      <c r="I25" s="3" t="s">
        <v>21</v>
      </c>
      <c r="J25" s="13" t="s">
        <v>37</v>
      </c>
      <c r="K25" s="23"/>
      <c r="L25" s="6" t="s">
        <v>22</v>
      </c>
      <c r="M25" s="7">
        <v>1.952</v>
      </c>
      <c r="N25" s="7">
        <v>2</v>
      </c>
      <c r="O25" s="8" t="s">
        <v>26</v>
      </c>
      <c r="P25" s="7">
        <f t="shared" si="4"/>
        <v>37.5</v>
      </c>
      <c r="Q25" s="28">
        <f t="shared" si="0"/>
        <v>1.9039999999999999</v>
      </c>
      <c r="R25" s="9">
        <f t="shared" si="5"/>
        <v>14.263</v>
      </c>
      <c r="S25" s="10">
        <f t="shared" si="1"/>
        <v>51.762999999999998</v>
      </c>
      <c r="T25" s="11">
        <f t="shared" si="2"/>
        <v>0.69565217391304346</v>
      </c>
      <c r="U25" s="12">
        <f t="shared" si="3"/>
        <v>0.38034666666666661</v>
      </c>
      <c r="V25">
        <f>COUNTIF($L$2:L25,1)</f>
        <v>16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2.75" x14ac:dyDescent="0.2">
      <c r="A26" s="3">
        <v>24</v>
      </c>
      <c r="B26" s="4">
        <v>44413</v>
      </c>
      <c r="C26" s="3" t="s">
        <v>97</v>
      </c>
      <c r="D26" s="3" t="s">
        <v>56</v>
      </c>
      <c r="E26" s="3">
        <v>1</v>
      </c>
      <c r="F26" s="3" t="s">
        <v>60</v>
      </c>
      <c r="G26" s="3" t="s">
        <v>20</v>
      </c>
      <c r="H26" s="3" t="s">
        <v>69</v>
      </c>
      <c r="I26" s="3" t="s">
        <v>21</v>
      </c>
      <c r="J26" s="5" t="s">
        <v>99</v>
      </c>
      <c r="K26" s="23" t="s">
        <v>32</v>
      </c>
      <c r="L26" s="6" t="s">
        <v>25</v>
      </c>
      <c r="M26" s="7">
        <v>1.8</v>
      </c>
      <c r="N26" s="7">
        <v>3</v>
      </c>
      <c r="O26" s="8" t="s">
        <v>26</v>
      </c>
      <c r="P26" s="7">
        <f t="shared" si="4"/>
        <v>40.5</v>
      </c>
      <c r="Q26" s="29">
        <f t="shared" si="0"/>
        <v>-3</v>
      </c>
      <c r="R26" s="9">
        <f t="shared" si="5"/>
        <v>11.263</v>
      </c>
      <c r="S26" s="10">
        <f t="shared" si="1"/>
        <v>51.762999999999998</v>
      </c>
      <c r="T26" s="11">
        <f t="shared" si="2"/>
        <v>0.66666666666666663</v>
      </c>
      <c r="U26" s="12">
        <f t="shared" si="3"/>
        <v>0.27809876543209872</v>
      </c>
      <c r="V26">
        <f>COUNTIF($L$2:L26,1)</f>
        <v>16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2.75" x14ac:dyDescent="0.2">
      <c r="A27" s="3">
        <v>25</v>
      </c>
      <c r="B27" s="4">
        <v>44413</v>
      </c>
      <c r="C27" s="3" t="s">
        <v>100</v>
      </c>
      <c r="D27" s="3" t="s">
        <v>56</v>
      </c>
      <c r="E27" s="3">
        <v>1</v>
      </c>
      <c r="F27" s="3" t="s">
        <v>49</v>
      </c>
      <c r="G27" s="3" t="s">
        <v>20</v>
      </c>
      <c r="H27" s="3" t="s">
        <v>69</v>
      </c>
      <c r="I27" s="3" t="s">
        <v>21</v>
      </c>
      <c r="J27" s="13" t="s">
        <v>101</v>
      </c>
      <c r="K27" s="23"/>
      <c r="L27" s="6" t="s">
        <v>22</v>
      </c>
      <c r="M27" s="7">
        <v>1.85</v>
      </c>
      <c r="N27" s="7">
        <v>2</v>
      </c>
      <c r="O27" s="8" t="s">
        <v>26</v>
      </c>
      <c r="P27" s="7">
        <f t="shared" si="4"/>
        <v>42.5</v>
      </c>
      <c r="Q27" s="28">
        <f t="shared" si="0"/>
        <v>1.7000000000000002</v>
      </c>
      <c r="R27" s="9">
        <f t="shared" si="5"/>
        <v>12.963000000000001</v>
      </c>
      <c r="S27" s="10">
        <f t="shared" si="1"/>
        <v>55.463000000000001</v>
      </c>
      <c r="T27" s="11">
        <f t="shared" si="2"/>
        <v>0.68</v>
      </c>
      <c r="U27" s="12">
        <f t="shared" si="3"/>
        <v>0.30501176470588237</v>
      </c>
      <c r="V27">
        <f>COUNTIF($L$2:L27,1)</f>
        <v>17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2.75" x14ac:dyDescent="0.2">
      <c r="A28" s="3">
        <v>26</v>
      </c>
      <c r="B28" s="4">
        <v>44413</v>
      </c>
      <c r="C28" s="3" t="s">
        <v>102</v>
      </c>
      <c r="D28" s="3" t="s">
        <v>56</v>
      </c>
      <c r="E28" s="3">
        <v>1</v>
      </c>
      <c r="F28" s="3" t="s">
        <v>60</v>
      </c>
      <c r="G28" s="3" t="s">
        <v>20</v>
      </c>
      <c r="H28" s="3" t="s">
        <v>69</v>
      </c>
      <c r="I28" s="3" t="s">
        <v>21</v>
      </c>
      <c r="J28" s="5" t="s">
        <v>51</v>
      </c>
      <c r="K28" s="23"/>
      <c r="L28" s="6" t="s">
        <v>25</v>
      </c>
      <c r="M28" s="7">
        <v>1.91</v>
      </c>
      <c r="N28" s="7">
        <v>1</v>
      </c>
      <c r="O28" s="8" t="s">
        <v>26</v>
      </c>
      <c r="P28" s="7">
        <f t="shared" si="4"/>
        <v>43.5</v>
      </c>
      <c r="Q28" s="29">
        <f t="shared" si="0"/>
        <v>-1</v>
      </c>
      <c r="R28" s="9">
        <f t="shared" si="5"/>
        <v>11.963000000000001</v>
      </c>
      <c r="S28" s="10">
        <f t="shared" si="1"/>
        <v>55.463000000000001</v>
      </c>
      <c r="T28" s="11">
        <f t="shared" si="2"/>
        <v>0.65384615384615385</v>
      </c>
      <c r="U28" s="12">
        <f t="shared" si="3"/>
        <v>0.27501149425287358</v>
      </c>
      <c r="V28">
        <f>COUNTIF($L$2:L28,1)</f>
        <v>17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2.75" x14ac:dyDescent="0.2">
      <c r="A29" s="3">
        <v>27</v>
      </c>
      <c r="B29" s="4">
        <v>44414</v>
      </c>
      <c r="C29" s="3" t="s">
        <v>103</v>
      </c>
      <c r="D29" s="3" t="s">
        <v>45</v>
      </c>
      <c r="E29" s="3">
        <v>1</v>
      </c>
      <c r="F29" s="3" t="s">
        <v>61</v>
      </c>
      <c r="G29" s="3" t="s">
        <v>20</v>
      </c>
      <c r="H29" s="3" t="s">
        <v>23</v>
      </c>
      <c r="I29" s="3" t="s">
        <v>24</v>
      </c>
      <c r="J29" s="5" t="s">
        <v>47</v>
      </c>
      <c r="K29" s="23"/>
      <c r="L29" s="6" t="s">
        <v>25</v>
      </c>
      <c r="M29" s="7">
        <v>2.11</v>
      </c>
      <c r="N29" s="7">
        <v>1</v>
      </c>
      <c r="O29" s="8" t="s">
        <v>26</v>
      </c>
      <c r="P29" s="7">
        <f t="shared" si="4"/>
        <v>44.5</v>
      </c>
      <c r="Q29" s="29">
        <f t="shared" si="0"/>
        <v>-1</v>
      </c>
      <c r="R29" s="9">
        <f t="shared" si="5"/>
        <v>10.963000000000001</v>
      </c>
      <c r="S29" s="10">
        <f t="shared" si="1"/>
        <v>55.463000000000001</v>
      </c>
      <c r="T29" s="11">
        <f t="shared" si="2"/>
        <v>0.62962962962962965</v>
      </c>
      <c r="U29" s="12">
        <f t="shared" si="3"/>
        <v>0.24635955056179779</v>
      </c>
      <c r="V29">
        <f>COUNTIF($L$2:L29,1)</f>
        <v>17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2.75" x14ac:dyDescent="0.2">
      <c r="A30" s="3">
        <v>28</v>
      </c>
      <c r="B30" s="4">
        <v>44414</v>
      </c>
      <c r="C30" s="3" t="s">
        <v>104</v>
      </c>
      <c r="D30" s="3" t="s">
        <v>28</v>
      </c>
      <c r="E30" s="3">
        <v>1</v>
      </c>
      <c r="F30" s="3" t="s">
        <v>59</v>
      </c>
      <c r="G30" s="3" t="s">
        <v>20</v>
      </c>
      <c r="H30" s="3" t="s">
        <v>23</v>
      </c>
      <c r="I30" s="3" t="s">
        <v>21</v>
      </c>
      <c r="J30" s="13" t="s">
        <v>54</v>
      </c>
      <c r="K30" s="23"/>
      <c r="L30" s="6" t="s">
        <v>22</v>
      </c>
      <c r="M30" s="7">
        <v>1.909</v>
      </c>
      <c r="N30" s="7">
        <v>2</v>
      </c>
      <c r="O30" s="8" t="s">
        <v>26</v>
      </c>
      <c r="P30" s="7">
        <f t="shared" si="4"/>
        <v>46.5</v>
      </c>
      <c r="Q30" s="28">
        <f t="shared" si="0"/>
        <v>1.8180000000000001</v>
      </c>
      <c r="R30" s="9">
        <f t="shared" si="5"/>
        <v>12.781000000000001</v>
      </c>
      <c r="S30" s="10">
        <f t="shared" si="1"/>
        <v>59.280999999999999</v>
      </c>
      <c r="T30" s="11">
        <f t="shared" si="2"/>
        <v>0.6428571428571429</v>
      </c>
      <c r="U30" s="12">
        <f t="shared" si="3"/>
        <v>0.2748602150537634</v>
      </c>
      <c r="V30">
        <f>COUNTIF($L$2:L30,1)</f>
        <v>18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2.75" x14ac:dyDescent="0.2">
      <c r="A31" s="3">
        <v>29</v>
      </c>
      <c r="B31" s="4">
        <v>44415</v>
      </c>
      <c r="C31" s="3" t="s">
        <v>105</v>
      </c>
      <c r="D31" s="3" t="s">
        <v>28</v>
      </c>
      <c r="E31" s="3">
        <v>1</v>
      </c>
      <c r="F31" s="3" t="s">
        <v>35</v>
      </c>
      <c r="G31" s="3" t="s">
        <v>20</v>
      </c>
      <c r="H31" s="3" t="s">
        <v>23</v>
      </c>
      <c r="I31" s="3" t="s">
        <v>24</v>
      </c>
      <c r="J31" s="5" t="s">
        <v>41</v>
      </c>
      <c r="K31" s="23"/>
      <c r="L31" s="6" t="s">
        <v>25</v>
      </c>
      <c r="M31" s="7">
        <v>1.9</v>
      </c>
      <c r="N31" s="7">
        <v>1.5</v>
      </c>
      <c r="O31" s="8" t="s">
        <v>26</v>
      </c>
      <c r="P31" s="7">
        <f t="shared" si="4"/>
        <v>48</v>
      </c>
      <c r="Q31" s="29">
        <f t="shared" si="0"/>
        <v>-1.5</v>
      </c>
      <c r="R31" s="9">
        <f t="shared" si="5"/>
        <v>11.281000000000001</v>
      </c>
      <c r="S31" s="10">
        <f t="shared" si="1"/>
        <v>59.280999999999999</v>
      </c>
      <c r="T31" s="11">
        <f t="shared" si="2"/>
        <v>0.62068965517241381</v>
      </c>
      <c r="U31" s="12">
        <f t="shared" si="3"/>
        <v>0.23502083333333332</v>
      </c>
      <c r="V31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2.75" x14ac:dyDescent="0.2">
      <c r="A32" s="3">
        <v>30</v>
      </c>
      <c r="B32" s="4">
        <v>44415</v>
      </c>
      <c r="C32" s="3" t="s">
        <v>106</v>
      </c>
      <c r="D32" s="3" t="s">
        <v>45</v>
      </c>
      <c r="E32" s="3">
        <v>1</v>
      </c>
      <c r="F32" s="3" t="s">
        <v>61</v>
      </c>
      <c r="G32" s="3" t="s">
        <v>20</v>
      </c>
      <c r="H32" s="3" t="s">
        <v>23</v>
      </c>
      <c r="I32" s="3" t="s">
        <v>24</v>
      </c>
      <c r="J32" s="33" t="s">
        <v>40</v>
      </c>
      <c r="K32" s="23"/>
      <c r="L32" s="6" t="s">
        <v>22</v>
      </c>
      <c r="M32" s="7">
        <v>1</v>
      </c>
      <c r="N32" s="7">
        <v>1.5</v>
      </c>
      <c r="O32" s="8" t="s">
        <v>26</v>
      </c>
      <c r="P32" s="7">
        <f t="shared" si="4"/>
        <v>49.5</v>
      </c>
      <c r="Q32" s="34">
        <f t="shared" si="0"/>
        <v>0</v>
      </c>
      <c r="R32" s="9">
        <f t="shared" si="5"/>
        <v>11.281000000000001</v>
      </c>
      <c r="S32" s="10">
        <f t="shared" si="1"/>
        <v>60.780999999999999</v>
      </c>
      <c r="T32" s="11">
        <f t="shared" si="2"/>
        <v>0.6333333333333333</v>
      </c>
      <c r="U32" s="12">
        <f t="shared" si="3"/>
        <v>0.22789898989898988</v>
      </c>
      <c r="V32">
        <f>COUNTIF($L$2:L32,1)</f>
        <v>19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2.75" x14ac:dyDescent="0.2">
      <c r="A33" s="3">
        <v>31</v>
      </c>
      <c r="B33" s="4">
        <v>44415</v>
      </c>
      <c r="C33" s="3" t="s">
        <v>107</v>
      </c>
      <c r="D33" s="3" t="s">
        <v>45</v>
      </c>
      <c r="E33" s="3">
        <v>1</v>
      </c>
      <c r="F33" s="3">
        <v>2</v>
      </c>
      <c r="G33" s="3" t="s">
        <v>20</v>
      </c>
      <c r="H33" s="3" t="s">
        <v>23</v>
      </c>
      <c r="I33" s="3" t="s">
        <v>24</v>
      </c>
      <c r="J33" s="13" t="s">
        <v>50</v>
      </c>
      <c r="K33" s="23"/>
      <c r="L33" s="6" t="s">
        <v>22</v>
      </c>
      <c r="M33" s="7">
        <v>2</v>
      </c>
      <c r="N33" s="7">
        <v>1.5</v>
      </c>
      <c r="O33" s="8" t="s">
        <v>26</v>
      </c>
      <c r="P33" s="7">
        <f t="shared" si="4"/>
        <v>51</v>
      </c>
      <c r="Q33" s="28">
        <f t="shared" si="0"/>
        <v>1.5</v>
      </c>
      <c r="R33" s="9">
        <f t="shared" si="5"/>
        <v>12.781000000000001</v>
      </c>
      <c r="S33" s="10">
        <f t="shared" si="1"/>
        <v>63.780999999999999</v>
      </c>
      <c r="T33" s="11">
        <f t="shared" si="2"/>
        <v>0.64516129032258063</v>
      </c>
      <c r="U33" s="12">
        <f t="shared" si="3"/>
        <v>0.25060784313725487</v>
      </c>
      <c r="V33">
        <f>COUNTIF($L$2:L33,1)</f>
        <v>20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2.75" x14ac:dyDescent="0.2">
      <c r="A34" s="3">
        <v>32</v>
      </c>
      <c r="B34" s="4">
        <v>44415</v>
      </c>
      <c r="C34" s="3" t="s">
        <v>108</v>
      </c>
      <c r="D34" s="3" t="s">
        <v>45</v>
      </c>
      <c r="E34" s="3">
        <v>1</v>
      </c>
      <c r="F34" s="3" t="s">
        <v>61</v>
      </c>
      <c r="G34" s="3" t="s">
        <v>20</v>
      </c>
      <c r="H34" s="3" t="s">
        <v>23</v>
      </c>
      <c r="I34" s="3" t="s">
        <v>24</v>
      </c>
      <c r="J34" s="13" t="s">
        <v>27</v>
      </c>
      <c r="K34" s="23"/>
      <c r="L34" s="6" t="s">
        <v>22</v>
      </c>
      <c r="M34" s="7">
        <v>2</v>
      </c>
      <c r="N34" s="7">
        <v>3</v>
      </c>
      <c r="O34" s="8" t="s">
        <v>26</v>
      </c>
      <c r="P34" s="7">
        <f t="shared" si="4"/>
        <v>54</v>
      </c>
      <c r="Q34" s="28">
        <f t="shared" si="0"/>
        <v>3</v>
      </c>
      <c r="R34" s="9">
        <f t="shared" si="5"/>
        <v>15.781000000000001</v>
      </c>
      <c r="S34" s="10">
        <f t="shared" si="1"/>
        <v>69.781000000000006</v>
      </c>
      <c r="T34" s="11">
        <f t="shared" si="2"/>
        <v>0.65625</v>
      </c>
      <c r="U34" s="12">
        <f t="shared" si="3"/>
        <v>0.29224074074074086</v>
      </c>
      <c r="V34">
        <f>COUNTIF($L$2:L34,1)</f>
        <v>21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44415</v>
      </c>
      <c r="C35" s="3" t="s">
        <v>109</v>
      </c>
      <c r="D35" s="3" t="s">
        <v>45</v>
      </c>
      <c r="E35" s="3">
        <v>2</v>
      </c>
      <c r="F35" s="3" t="s">
        <v>110</v>
      </c>
      <c r="G35" s="3" t="s">
        <v>20</v>
      </c>
      <c r="H35" s="3" t="s">
        <v>23</v>
      </c>
      <c r="I35" s="3" t="s">
        <v>24</v>
      </c>
      <c r="J35" s="13" t="s">
        <v>111</v>
      </c>
      <c r="K35" s="23"/>
      <c r="L35" s="6" t="s">
        <v>25</v>
      </c>
      <c r="M35" s="7">
        <v>3</v>
      </c>
      <c r="N35" s="7">
        <v>1</v>
      </c>
      <c r="O35" s="8" t="s">
        <v>26</v>
      </c>
      <c r="P35" s="7">
        <f t="shared" si="4"/>
        <v>55</v>
      </c>
      <c r="Q35" s="29">
        <f t="shared" si="0"/>
        <v>-1</v>
      </c>
      <c r="R35" s="9">
        <f t="shared" si="5"/>
        <v>14.781000000000001</v>
      </c>
      <c r="S35" s="10">
        <f t="shared" si="1"/>
        <v>69.781000000000006</v>
      </c>
      <c r="T35" s="11">
        <f t="shared" si="2"/>
        <v>0.63636363636363635</v>
      </c>
      <c r="U35" s="12">
        <f t="shared" si="3"/>
        <v>0.26874545454545468</v>
      </c>
      <c r="V35">
        <f>COUNTIF($L$2:L35,1)</f>
        <v>21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44415</v>
      </c>
      <c r="C36" s="3" t="s">
        <v>112</v>
      </c>
      <c r="D36" s="3" t="s">
        <v>45</v>
      </c>
      <c r="E36" s="3">
        <v>2</v>
      </c>
      <c r="F36" s="3" t="s">
        <v>113</v>
      </c>
      <c r="G36" s="3" t="s">
        <v>20</v>
      </c>
      <c r="H36" s="3" t="s">
        <v>23</v>
      </c>
      <c r="I36" s="3" t="s">
        <v>24</v>
      </c>
      <c r="J36" s="5" t="s">
        <v>114</v>
      </c>
      <c r="K36" s="23"/>
      <c r="L36" s="6" t="s">
        <v>25</v>
      </c>
      <c r="M36" s="7">
        <v>2.11</v>
      </c>
      <c r="N36" s="7">
        <v>1.5</v>
      </c>
      <c r="O36" s="8" t="s">
        <v>26</v>
      </c>
      <c r="P36" s="7">
        <f t="shared" si="4"/>
        <v>56.5</v>
      </c>
      <c r="Q36" s="29">
        <f t="shared" si="0"/>
        <v>-1.5</v>
      </c>
      <c r="R36" s="9">
        <f t="shared" si="5"/>
        <v>13.281000000000001</v>
      </c>
      <c r="S36" s="10">
        <f t="shared" si="1"/>
        <v>69.781000000000006</v>
      </c>
      <c r="T36" s="11">
        <f t="shared" si="2"/>
        <v>0.61764705882352944</v>
      </c>
      <c r="U36" s="12">
        <f t="shared" si="3"/>
        <v>0.23506194690265497</v>
      </c>
      <c r="V36">
        <f>COUNTIF($L$2:L36,1)</f>
        <v>21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2.75" x14ac:dyDescent="0.2">
      <c r="A37" s="3">
        <v>35</v>
      </c>
      <c r="B37" s="4">
        <v>44415</v>
      </c>
      <c r="C37" s="3" t="s">
        <v>115</v>
      </c>
      <c r="D37" s="3" t="s">
        <v>56</v>
      </c>
      <c r="E37" s="3">
        <v>1</v>
      </c>
      <c r="F37" s="3" t="s">
        <v>46</v>
      </c>
      <c r="G37" s="3" t="s">
        <v>20</v>
      </c>
      <c r="H37" s="3" t="s">
        <v>23</v>
      </c>
      <c r="I37" s="3" t="s">
        <v>24</v>
      </c>
      <c r="J37" s="13" t="s">
        <v>34</v>
      </c>
      <c r="K37" s="23"/>
      <c r="L37" s="6" t="s">
        <v>22</v>
      </c>
      <c r="M37" s="7">
        <v>1.9</v>
      </c>
      <c r="N37" s="7">
        <v>2</v>
      </c>
      <c r="O37" s="8" t="s">
        <v>26</v>
      </c>
      <c r="P37" s="7">
        <f t="shared" si="4"/>
        <v>58.5</v>
      </c>
      <c r="Q37" s="28">
        <f t="shared" si="0"/>
        <v>1.7999999999999998</v>
      </c>
      <c r="R37" s="9">
        <f t="shared" si="5"/>
        <v>15.081</v>
      </c>
      <c r="S37" s="10">
        <f t="shared" si="1"/>
        <v>73.581000000000003</v>
      </c>
      <c r="T37" s="11">
        <f t="shared" si="2"/>
        <v>0.62857142857142856</v>
      </c>
      <c r="U37" s="12">
        <f t="shared" si="3"/>
        <v>0.25779487179487187</v>
      </c>
      <c r="V37">
        <f>COUNTIF($L$2:L37,1)</f>
        <v>22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2.75" x14ac:dyDescent="0.2">
      <c r="A38" s="3">
        <v>36</v>
      </c>
      <c r="B38" s="4">
        <v>44415</v>
      </c>
      <c r="C38" s="3" t="s">
        <v>116</v>
      </c>
      <c r="D38" s="3" t="s">
        <v>56</v>
      </c>
      <c r="E38" s="3">
        <v>1</v>
      </c>
      <c r="F38" s="3" t="s">
        <v>29</v>
      </c>
      <c r="G38" s="3" t="s">
        <v>20</v>
      </c>
      <c r="H38" s="3" t="s">
        <v>23</v>
      </c>
      <c r="I38" s="3" t="s">
        <v>24</v>
      </c>
      <c r="J38" s="5" t="s">
        <v>42</v>
      </c>
      <c r="K38" s="23" t="s">
        <v>75</v>
      </c>
      <c r="L38" s="6" t="s">
        <v>25</v>
      </c>
      <c r="M38" s="7">
        <v>1.95</v>
      </c>
      <c r="N38" s="7">
        <v>2</v>
      </c>
      <c r="O38" s="8" t="s">
        <v>26</v>
      </c>
      <c r="P38" s="7">
        <f t="shared" si="4"/>
        <v>60.5</v>
      </c>
      <c r="Q38" s="29">
        <f t="shared" si="0"/>
        <v>-2</v>
      </c>
      <c r="R38" s="9">
        <f t="shared" si="5"/>
        <v>13.081</v>
      </c>
      <c r="S38" s="10">
        <f t="shared" si="1"/>
        <v>73.581000000000003</v>
      </c>
      <c r="T38" s="11">
        <f t="shared" si="2"/>
        <v>0.61111111111111116</v>
      </c>
      <c r="U38" s="12">
        <f t="shared" si="3"/>
        <v>0.21621487603305789</v>
      </c>
      <c r="V38">
        <f>COUNTIF($L$2:L38,1)</f>
        <v>22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2.75" x14ac:dyDescent="0.2">
      <c r="A39" s="3">
        <v>37</v>
      </c>
      <c r="B39" s="4">
        <v>44415</v>
      </c>
      <c r="C39" s="3" t="s">
        <v>117</v>
      </c>
      <c r="D39" s="3" t="s">
        <v>56</v>
      </c>
      <c r="E39" s="3">
        <v>1</v>
      </c>
      <c r="F39" s="3" t="s">
        <v>46</v>
      </c>
      <c r="G39" s="3" t="s">
        <v>20</v>
      </c>
      <c r="H39" s="3" t="s">
        <v>23</v>
      </c>
      <c r="I39" s="3" t="s">
        <v>24</v>
      </c>
      <c r="J39" s="5" t="s">
        <v>41</v>
      </c>
      <c r="K39" s="23"/>
      <c r="L39" s="6" t="s">
        <v>25</v>
      </c>
      <c r="M39" s="7">
        <v>2.25</v>
      </c>
      <c r="N39" s="7">
        <v>1.5</v>
      </c>
      <c r="O39" s="8" t="s">
        <v>26</v>
      </c>
      <c r="P39" s="7">
        <f t="shared" si="4"/>
        <v>62</v>
      </c>
      <c r="Q39" s="29">
        <f t="shared" si="0"/>
        <v>-1.5</v>
      </c>
      <c r="R39" s="9">
        <f t="shared" si="5"/>
        <v>11.581</v>
      </c>
      <c r="S39" s="10">
        <f t="shared" si="1"/>
        <v>73.581000000000003</v>
      </c>
      <c r="T39" s="11">
        <f t="shared" si="2"/>
        <v>0.59459459459459463</v>
      </c>
      <c r="U39" s="12">
        <f t="shared" si="3"/>
        <v>0.18679032258064521</v>
      </c>
      <c r="V39">
        <f>COUNTIF($L$2:L39,1)</f>
        <v>22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2.75" x14ac:dyDescent="0.2">
      <c r="A40" s="3">
        <v>38</v>
      </c>
      <c r="B40" s="4">
        <v>44415</v>
      </c>
      <c r="C40" s="3" t="s">
        <v>118</v>
      </c>
      <c r="D40" s="3" t="s">
        <v>56</v>
      </c>
      <c r="E40" s="3">
        <v>1</v>
      </c>
      <c r="F40" s="3" t="s">
        <v>46</v>
      </c>
      <c r="G40" s="3" t="s">
        <v>20</v>
      </c>
      <c r="H40" s="3" t="s">
        <v>23</v>
      </c>
      <c r="I40" s="3" t="s">
        <v>21</v>
      </c>
      <c r="J40" s="5" t="s">
        <v>40</v>
      </c>
      <c r="K40" s="23"/>
      <c r="L40" s="6"/>
      <c r="M40" s="7">
        <v>2.08</v>
      </c>
      <c r="N40" s="7">
        <v>1.5</v>
      </c>
      <c r="O40" s="8" t="s">
        <v>26</v>
      </c>
      <c r="P40" s="7">
        <f t="shared" si="4"/>
        <v>63.5</v>
      </c>
      <c r="Q40" s="29">
        <f t="shared" si="0"/>
        <v>-1.5</v>
      </c>
      <c r="R40" s="9">
        <f t="shared" si="5"/>
        <v>10.081</v>
      </c>
      <c r="S40" s="10">
        <f t="shared" si="1"/>
        <v>73.581000000000003</v>
      </c>
      <c r="T40" s="11">
        <f t="shared" si="2"/>
        <v>0.57894736842105265</v>
      </c>
      <c r="U40" s="12">
        <f t="shared" si="3"/>
        <v>0.15875590551181107</v>
      </c>
      <c r="V40">
        <f>COUNTIF($L$2:L40,1)</f>
        <v>22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2.75" x14ac:dyDescent="0.2">
      <c r="A41" s="3">
        <v>39</v>
      </c>
      <c r="B41" s="4">
        <v>44416</v>
      </c>
      <c r="C41" s="3" t="s">
        <v>119</v>
      </c>
      <c r="D41" s="3" t="s">
        <v>45</v>
      </c>
      <c r="E41" s="3">
        <v>1</v>
      </c>
      <c r="F41" s="3" t="s">
        <v>59</v>
      </c>
      <c r="G41" s="3" t="s">
        <v>20</v>
      </c>
      <c r="H41" s="3" t="s">
        <v>23</v>
      </c>
      <c r="I41" s="3" t="s">
        <v>24</v>
      </c>
      <c r="J41" s="33" t="s">
        <v>55</v>
      </c>
      <c r="K41" s="23"/>
      <c r="L41" s="6" t="s">
        <v>22</v>
      </c>
      <c r="M41" s="7">
        <v>1</v>
      </c>
      <c r="N41" s="7">
        <v>2</v>
      </c>
      <c r="O41" s="8" t="s">
        <v>26</v>
      </c>
      <c r="P41" s="7">
        <f t="shared" si="4"/>
        <v>65.5</v>
      </c>
      <c r="Q41" s="34">
        <f t="shared" si="0"/>
        <v>0</v>
      </c>
      <c r="R41" s="9">
        <f t="shared" si="5"/>
        <v>10.081</v>
      </c>
      <c r="S41" s="10">
        <f t="shared" si="1"/>
        <v>75.581000000000003</v>
      </c>
      <c r="T41" s="11">
        <f t="shared" si="2"/>
        <v>0.58974358974358976</v>
      </c>
      <c r="U41" s="12">
        <f t="shared" si="3"/>
        <v>0.15390839694656494</v>
      </c>
      <c r="V41">
        <f>COUNTIF($L$2:L41,1)</f>
        <v>23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44416</v>
      </c>
      <c r="C42" s="3" t="s">
        <v>120</v>
      </c>
      <c r="D42" s="3" t="s">
        <v>56</v>
      </c>
      <c r="E42" s="3">
        <v>2</v>
      </c>
      <c r="F42" s="3" t="s">
        <v>121</v>
      </c>
      <c r="G42" s="3" t="s">
        <v>20</v>
      </c>
      <c r="H42" s="3" t="s">
        <v>23</v>
      </c>
      <c r="I42" s="3" t="s">
        <v>24</v>
      </c>
      <c r="J42" s="13" t="s">
        <v>122</v>
      </c>
      <c r="K42" s="23"/>
      <c r="L42" s="6" t="s">
        <v>25</v>
      </c>
      <c r="M42" s="7">
        <v>2.64</v>
      </c>
      <c r="N42" s="7">
        <v>1.5</v>
      </c>
      <c r="O42" s="8" t="s">
        <v>26</v>
      </c>
      <c r="P42" s="7">
        <f t="shared" si="4"/>
        <v>67</v>
      </c>
      <c r="Q42" s="29">
        <f t="shared" si="0"/>
        <v>-1.5</v>
      </c>
      <c r="R42" s="9">
        <f t="shared" si="5"/>
        <v>8.5809999999999995</v>
      </c>
      <c r="S42" s="10">
        <f t="shared" si="1"/>
        <v>75.581000000000003</v>
      </c>
      <c r="T42" s="11">
        <f t="shared" si="2"/>
        <v>0.57499999999999996</v>
      </c>
      <c r="U42" s="12">
        <f t="shared" si="3"/>
        <v>0.1280746268656717</v>
      </c>
      <c r="V42">
        <f>COUNTIF($L$2:L42,1)</f>
        <v>23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2.75" x14ac:dyDescent="0.2">
      <c r="A43" s="3">
        <v>41</v>
      </c>
      <c r="B43" s="4">
        <v>44416</v>
      </c>
      <c r="C43" s="3" t="s">
        <v>123</v>
      </c>
      <c r="D43" s="3" t="s">
        <v>45</v>
      </c>
      <c r="E43" s="3">
        <v>1</v>
      </c>
      <c r="F43" s="3" t="s">
        <v>43</v>
      </c>
      <c r="G43" s="3" t="s">
        <v>20</v>
      </c>
      <c r="H43" s="3" t="s">
        <v>23</v>
      </c>
      <c r="I43" s="3" t="s">
        <v>24</v>
      </c>
      <c r="J43" s="13" t="s">
        <v>53</v>
      </c>
      <c r="K43" s="23"/>
      <c r="L43" s="6" t="s">
        <v>22</v>
      </c>
      <c r="M43" s="7">
        <v>2</v>
      </c>
      <c r="N43" s="7">
        <v>2</v>
      </c>
      <c r="O43" s="8" t="s">
        <v>26</v>
      </c>
      <c r="P43" s="7">
        <f t="shared" si="4"/>
        <v>69</v>
      </c>
      <c r="Q43" s="28">
        <f t="shared" si="0"/>
        <v>2</v>
      </c>
      <c r="R43" s="9">
        <f t="shared" si="5"/>
        <v>10.581</v>
      </c>
      <c r="S43" s="10">
        <f t="shared" si="1"/>
        <v>79.581000000000003</v>
      </c>
      <c r="T43" s="11">
        <f t="shared" si="2"/>
        <v>0.58536585365853655</v>
      </c>
      <c r="U43" s="12">
        <f t="shared" si="3"/>
        <v>0.15334782608695657</v>
      </c>
      <c r="V43">
        <f>COUNTIF($L$2:L43,1)</f>
        <v>24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2.75" x14ac:dyDescent="0.2">
      <c r="A44" s="3">
        <v>42</v>
      </c>
      <c r="B44" s="4">
        <v>44416</v>
      </c>
      <c r="C44" s="3" t="s">
        <v>124</v>
      </c>
      <c r="D44" s="3" t="s">
        <v>56</v>
      </c>
      <c r="E44" s="3">
        <v>1</v>
      </c>
      <c r="F44" s="3" t="s">
        <v>46</v>
      </c>
      <c r="G44" s="3" t="s">
        <v>20</v>
      </c>
      <c r="H44" s="3" t="s">
        <v>23</v>
      </c>
      <c r="I44" s="3" t="s">
        <v>24</v>
      </c>
      <c r="J44" s="5" t="s">
        <v>41</v>
      </c>
      <c r="K44" s="23" t="s">
        <v>32</v>
      </c>
      <c r="L44" s="6" t="s">
        <v>25</v>
      </c>
      <c r="M44" s="7">
        <v>1.9339999999999999</v>
      </c>
      <c r="N44" s="7">
        <v>2</v>
      </c>
      <c r="O44" s="8" t="s">
        <v>26</v>
      </c>
      <c r="P44" s="7">
        <f t="shared" si="4"/>
        <v>71</v>
      </c>
      <c r="Q44" s="29">
        <f t="shared" si="0"/>
        <v>-2</v>
      </c>
      <c r="R44" s="9">
        <f t="shared" si="5"/>
        <v>8.5809999999999995</v>
      </c>
      <c r="S44" s="10">
        <f t="shared" si="1"/>
        <v>79.581000000000003</v>
      </c>
      <c r="T44" s="11">
        <f t="shared" si="2"/>
        <v>0.5714285714285714</v>
      </c>
      <c r="U44" s="12">
        <f t="shared" si="3"/>
        <v>0.12085915492957751</v>
      </c>
      <c r="V44">
        <f>COUNTIF($L$2:L44,1)</f>
        <v>24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2.75" x14ac:dyDescent="0.2">
      <c r="A45" s="3">
        <v>43</v>
      </c>
      <c r="B45" s="4">
        <v>44416</v>
      </c>
      <c r="C45" s="3" t="s">
        <v>125</v>
      </c>
      <c r="D45" s="3" t="s">
        <v>56</v>
      </c>
      <c r="E45" s="3">
        <v>1</v>
      </c>
      <c r="F45" s="3" t="s">
        <v>38</v>
      </c>
      <c r="G45" s="3" t="s">
        <v>20</v>
      </c>
      <c r="H45" s="3" t="s">
        <v>23</v>
      </c>
      <c r="I45" s="3" t="s">
        <v>24</v>
      </c>
      <c r="J45" s="13" t="s">
        <v>34</v>
      </c>
      <c r="K45" s="23"/>
      <c r="L45" s="6" t="s">
        <v>22</v>
      </c>
      <c r="M45" s="7">
        <v>2.15</v>
      </c>
      <c r="N45" s="7">
        <v>2</v>
      </c>
      <c r="O45" s="8" t="s">
        <v>26</v>
      </c>
      <c r="P45" s="7">
        <f t="shared" si="4"/>
        <v>73</v>
      </c>
      <c r="Q45" s="28">
        <f t="shared" si="0"/>
        <v>2.2999999999999998</v>
      </c>
      <c r="R45" s="9">
        <f t="shared" si="5"/>
        <v>10.881</v>
      </c>
      <c r="S45" s="10">
        <f t="shared" si="1"/>
        <v>83.881</v>
      </c>
      <c r="T45" s="11">
        <f t="shared" si="2"/>
        <v>0.58139534883720934</v>
      </c>
      <c r="U45" s="12">
        <f t="shared" si="3"/>
        <v>0.14905479452054796</v>
      </c>
      <c r="V45">
        <f>COUNTIF($L$2:L45,1)</f>
        <v>25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2.75" x14ac:dyDescent="0.2">
      <c r="A46" s="3">
        <v>44</v>
      </c>
      <c r="B46" s="4">
        <v>44416</v>
      </c>
      <c r="C46" s="3" t="s">
        <v>126</v>
      </c>
      <c r="D46" s="3" t="s">
        <v>56</v>
      </c>
      <c r="E46" s="3">
        <v>1</v>
      </c>
      <c r="F46" s="3" t="s">
        <v>49</v>
      </c>
      <c r="G46" s="3" t="s">
        <v>20</v>
      </c>
      <c r="H46" s="3" t="s">
        <v>23</v>
      </c>
      <c r="I46" s="3" t="s">
        <v>21</v>
      </c>
      <c r="J46" s="33" t="s">
        <v>53</v>
      </c>
      <c r="K46" s="23"/>
      <c r="L46" s="6" t="s">
        <v>22</v>
      </c>
      <c r="M46" s="7">
        <v>1</v>
      </c>
      <c r="N46" s="7">
        <v>1.5</v>
      </c>
      <c r="O46" s="8" t="s">
        <v>26</v>
      </c>
      <c r="P46" s="7">
        <f t="shared" si="4"/>
        <v>74.5</v>
      </c>
      <c r="Q46" s="34">
        <f t="shared" si="0"/>
        <v>0</v>
      </c>
      <c r="R46" s="9">
        <f t="shared" si="5"/>
        <v>10.881</v>
      </c>
      <c r="S46" s="10">
        <f t="shared" si="1"/>
        <v>85.381</v>
      </c>
      <c r="T46" s="11">
        <f t="shared" si="2"/>
        <v>0.59090909090909094</v>
      </c>
      <c r="U46" s="12">
        <f t="shared" si="3"/>
        <v>0.14605369127516779</v>
      </c>
      <c r="V46">
        <f>COUNTIF($L$2:L46,1)</f>
        <v>26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2.75" x14ac:dyDescent="0.2">
      <c r="A47" s="3">
        <v>45</v>
      </c>
      <c r="B47" s="4">
        <v>44417</v>
      </c>
      <c r="C47" s="3" t="s">
        <v>127</v>
      </c>
      <c r="D47" s="3" t="s">
        <v>56</v>
      </c>
      <c r="E47" s="3">
        <v>1</v>
      </c>
      <c r="F47" s="3" t="s">
        <v>46</v>
      </c>
      <c r="G47" s="3" t="s">
        <v>20</v>
      </c>
      <c r="H47" s="3" t="s">
        <v>23</v>
      </c>
      <c r="I47" s="3" t="s">
        <v>24</v>
      </c>
      <c r="J47" s="13" t="s">
        <v>57</v>
      </c>
      <c r="K47" s="23"/>
      <c r="L47" s="6" t="s">
        <v>22</v>
      </c>
      <c r="M47" s="7">
        <v>1.97</v>
      </c>
      <c r="N47" s="7">
        <v>1.5</v>
      </c>
      <c r="O47" s="8" t="s">
        <v>26</v>
      </c>
      <c r="P47" s="7">
        <f t="shared" si="4"/>
        <v>76</v>
      </c>
      <c r="Q47" s="28">
        <f t="shared" si="0"/>
        <v>1.4550000000000001</v>
      </c>
      <c r="R47" s="30">
        <f t="shared" si="5"/>
        <v>12.336</v>
      </c>
      <c r="S47" s="31">
        <f t="shared" si="1"/>
        <v>88.335999999999999</v>
      </c>
      <c r="T47" s="32">
        <f t="shared" si="2"/>
        <v>0.6</v>
      </c>
      <c r="U47" s="12">
        <f t="shared" si="3"/>
        <v>0.16231578947368419</v>
      </c>
      <c r="V47">
        <f>COUNTIF($L$2:L47,1)</f>
        <v>27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44418</v>
      </c>
      <c r="C48" s="3" t="s">
        <v>128</v>
      </c>
      <c r="D48" s="3" t="s">
        <v>56</v>
      </c>
      <c r="E48" s="3">
        <v>2</v>
      </c>
      <c r="F48" s="3" t="s">
        <v>129</v>
      </c>
      <c r="G48" s="3" t="s">
        <v>20</v>
      </c>
      <c r="H48" s="3" t="s">
        <v>23</v>
      </c>
      <c r="I48" s="3" t="s">
        <v>24</v>
      </c>
      <c r="J48" s="13" t="s">
        <v>130</v>
      </c>
      <c r="K48" s="23"/>
      <c r="L48" s="6" t="s">
        <v>22</v>
      </c>
      <c r="M48" s="7">
        <v>3.62</v>
      </c>
      <c r="N48" s="7">
        <v>1</v>
      </c>
      <c r="O48" s="8" t="s">
        <v>26</v>
      </c>
      <c r="P48" s="7">
        <f t="shared" si="4"/>
        <v>77</v>
      </c>
      <c r="Q48" s="28">
        <f t="shared" si="0"/>
        <v>2.62</v>
      </c>
      <c r="R48" s="9">
        <f t="shared" si="5"/>
        <v>14.956</v>
      </c>
      <c r="S48" s="10">
        <f t="shared" si="1"/>
        <v>91.956000000000003</v>
      </c>
      <c r="T48" s="11">
        <f t="shared" si="2"/>
        <v>0.60869565217391308</v>
      </c>
      <c r="U48" s="12">
        <f t="shared" si="3"/>
        <v>0.19423376623376629</v>
      </c>
      <c r="V48">
        <f>COUNTIF($L$2:L48,1)</f>
        <v>28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2.75" x14ac:dyDescent="0.2">
      <c r="A49" s="3">
        <v>47</v>
      </c>
      <c r="B49" s="4">
        <v>44418</v>
      </c>
      <c r="C49" s="3" t="s">
        <v>131</v>
      </c>
      <c r="D49" s="3" t="s">
        <v>28</v>
      </c>
      <c r="E49" s="3">
        <v>1</v>
      </c>
      <c r="F49" s="3" t="s">
        <v>35</v>
      </c>
      <c r="G49" s="3" t="s">
        <v>20</v>
      </c>
      <c r="H49" s="3" t="s">
        <v>23</v>
      </c>
      <c r="I49" s="3" t="s">
        <v>24</v>
      </c>
      <c r="J49" s="5" t="s">
        <v>132</v>
      </c>
      <c r="K49" s="23"/>
      <c r="L49" s="6" t="s">
        <v>25</v>
      </c>
      <c r="M49" s="7">
        <v>1.99</v>
      </c>
      <c r="N49" s="7">
        <v>1.5</v>
      </c>
      <c r="O49" s="8" t="s">
        <v>26</v>
      </c>
      <c r="P49" s="7">
        <f t="shared" si="4"/>
        <v>78.5</v>
      </c>
      <c r="Q49" s="29">
        <f t="shared" si="0"/>
        <v>-1.5</v>
      </c>
      <c r="R49" s="9">
        <f t="shared" si="5"/>
        <v>13.456</v>
      </c>
      <c r="S49" s="10">
        <f t="shared" si="1"/>
        <v>91.956000000000003</v>
      </c>
      <c r="T49" s="11">
        <f t="shared" si="2"/>
        <v>0.5957446808510638</v>
      </c>
      <c r="U49" s="12">
        <f t="shared" si="3"/>
        <v>0.17141401273885354</v>
      </c>
      <c r="V49">
        <f>COUNTIF($L$2:L49,1)</f>
        <v>28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2.75" x14ac:dyDescent="0.2">
      <c r="A50" s="3">
        <v>48</v>
      </c>
      <c r="B50" s="4">
        <v>44418</v>
      </c>
      <c r="C50" s="3" t="s">
        <v>133</v>
      </c>
      <c r="D50" s="3" t="s">
        <v>28</v>
      </c>
      <c r="E50" s="3">
        <v>1</v>
      </c>
      <c r="F50" s="3" t="s">
        <v>134</v>
      </c>
      <c r="G50" s="3" t="s">
        <v>20</v>
      </c>
      <c r="H50" s="3" t="s">
        <v>23</v>
      </c>
      <c r="I50" s="3" t="s">
        <v>24</v>
      </c>
      <c r="J50" s="13" t="s">
        <v>48</v>
      </c>
      <c r="K50" s="23"/>
      <c r="L50" s="6" t="s">
        <v>22</v>
      </c>
      <c r="M50" s="7">
        <v>2</v>
      </c>
      <c r="N50" s="7">
        <v>1.5</v>
      </c>
      <c r="O50" s="8" t="s">
        <v>26</v>
      </c>
      <c r="P50" s="7">
        <f t="shared" si="4"/>
        <v>80</v>
      </c>
      <c r="Q50" s="28">
        <f t="shared" si="0"/>
        <v>1.5</v>
      </c>
      <c r="R50" s="9">
        <f t="shared" si="5"/>
        <v>14.956</v>
      </c>
      <c r="S50" s="10">
        <f t="shared" si="1"/>
        <v>94.956000000000003</v>
      </c>
      <c r="T50" s="11">
        <f t="shared" si="2"/>
        <v>0.60416666666666663</v>
      </c>
      <c r="U50" s="12">
        <f t="shared" si="3"/>
        <v>0.18695000000000003</v>
      </c>
      <c r="V50">
        <f>COUNTIF($L$2:L50,1)</f>
        <v>29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2.75" x14ac:dyDescent="0.2">
      <c r="A51" s="3">
        <v>49</v>
      </c>
      <c r="B51" s="4">
        <v>44418</v>
      </c>
      <c r="C51" s="3" t="s">
        <v>135</v>
      </c>
      <c r="D51" s="3" t="s">
        <v>28</v>
      </c>
      <c r="E51" s="3">
        <v>1</v>
      </c>
      <c r="F51" s="3" t="s">
        <v>136</v>
      </c>
      <c r="G51" s="3" t="s">
        <v>20</v>
      </c>
      <c r="H51" s="3" t="s">
        <v>23</v>
      </c>
      <c r="I51" s="3" t="s">
        <v>21</v>
      </c>
      <c r="J51" s="33" t="s">
        <v>40</v>
      </c>
      <c r="K51" s="23"/>
      <c r="L51" s="6" t="s">
        <v>22</v>
      </c>
      <c r="M51" s="7">
        <v>1</v>
      </c>
      <c r="N51" s="7">
        <v>1.5</v>
      </c>
      <c r="O51" s="8" t="s">
        <v>26</v>
      </c>
      <c r="P51" s="7">
        <f t="shared" si="4"/>
        <v>81.5</v>
      </c>
      <c r="Q51" s="34">
        <f t="shared" si="0"/>
        <v>0</v>
      </c>
      <c r="R51" s="9">
        <f t="shared" si="5"/>
        <v>14.956</v>
      </c>
      <c r="S51" s="10">
        <f t="shared" si="1"/>
        <v>96.456000000000003</v>
      </c>
      <c r="T51" s="11">
        <f t="shared" si="2"/>
        <v>0.61224489795918369</v>
      </c>
      <c r="U51" s="12">
        <f t="shared" si="3"/>
        <v>0.18350920245398777</v>
      </c>
      <c r="V51">
        <f>COUNTIF($L$2:L51,1)</f>
        <v>30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2.75" x14ac:dyDescent="0.2">
      <c r="A52" s="3">
        <v>50</v>
      </c>
      <c r="B52" s="4">
        <v>44418</v>
      </c>
      <c r="C52" s="3" t="s">
        <v>137</v>
      </c>
      <c r="D52" s="3" t="s">
        <v>45</v>
      </c>
      <c r="E52" s="3">
        <v>1</v>
      </c>
      <c r="F52" s="3" t="s">
        <v>44</v>
      </c>
      <c r="G52" s="3" t="s">
        <v>20</v>
      </c>
      <c r="H52" s="3" t="s">
        <v>23</v>
      </c>
      <c r="I52" s="3" t="s">
        <v>21</v>
      </c>
      <c r="J52" s="33" t="s">
        <v>138</v>
      </c>
      <c r="K52" s="23" t="s">
        <v>139</v>
      </c>
      <c r="L52" s="6" t="s">
        <v>22</v>
      </c>
      <c r="M52" s="7">
        <v>1</v>
      </c>
      <c r="N52" s="7">
        <v>2</v>
      </c>
      <c r="O52" s="8" t="s">
        <v>26</v>
      </c>
      <c r="P52" s="7">
        <f t="shared" si="4"/>
        <v>83.5</v>
      </c>
      <c r="Q52" s="34">
        <f t="shared" si="0"/>
        <v>0</v>
      </c>
      <c r="R52" s="9">
        <f t="shared" si="5"/>
        <v>14.956</v>
      </c>
      <c r="S52" s="10">
        <f t="shared" si="1"/>
        <v>98.456000000000003</v>
      </c>
      <c r="T52" s="11">
        <f t="shared" si="2"/>
        <v>0.62</v>
      </c>
      <c r="U52" s="12">
        <f t="shared" si="3"/>
        <v>0.17911377245508986</v>
      </c>
      <c r="V52">
        <f>COUNTIF($L$2:L52,1)</f>
        <v>31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2.75" x14ac:dyDescent="0.2">
      <c r="A53" s="3">
        <v>51</v>
      </c>
      <c r="B53" s="4">
        <v>44418</v>
      </c>
      <c r="C53" s="3" t="s">
        <v>137</v>
      </c>
      <c r="D53" s="3" t="s">
        <v>45</v>
      </c>
      <c r="E53" s="3">
        <v>1</v>
      </c>
      <c r="F53" s="3" t="s">
        <v>29</v>
      </c>
      <c r="G53" s="3" t="s">
        <v>20</v>
      </c>
      <c r="H53" s="3" t="s">
        <v>23</v>
      </c>
      <c r="I53" s="3" t="s">
        <v>21</v>
      </c>
      <c r="J53" s="13" t="s">
        <v>140</v>
      </c>
      <c r="K53" s="23"/>
      <c r="L53" s="6" t="s">
        <v>22</v>
      </c>
      <c r="M53" s="7">
        <v>2.09</v>
      </c>
      <c r="N53" s="7">
        <v>2</v>
      </c>
      <c r="O53" s="8" t="s">
        <v>26</v>
      </c>
      <c r="P53" s="7">
        <f t="shared" si="4"/>
        <v>85.5</v>
      </c>
      <c r="Q53" s="28">
        <f t="shared" si="0"/>
        <v>2.1799999999999997</v>
      </c>
      <c r="R53" s="9">
        <f t="shared" si="5"/>
        <v>17.135999999999999</v>
      </c>
      <c r="S53" s="10">
        <f t="shared" si="1"/>
        <v>102.636</v>
      </c>
      <c r="T53" s="11">
        <f t="shared" si="2"/>
        <v>0.62745098039215685</v>
      </c>
      <c r="U53" s="12">
        <f t="shared" si="3"/>
        <v>0.20042105263157889</v>
      </c>
      <c r="V53">
        <f>COUNTIF($L$2:L53,1)</f>
        <v>32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2.75" x14ac:dyDescent="0.2">
      <c r="A54" s="3">
        <v>52</v>
      </c>
      <c r="B54" s="4">
        <v>44418</v>
      </c>
      <c r="C54" s="3" t="s">
        <v>137</v>
      </c>
      <c r="D54" s="3" t="s">
        <v>45</v>
      </c>
      <c r="E54" s="3">
        <v>1</v>
      </c>
      <c r="F54" s="3" t="s">
        <v>39</v>
      </c>
      <c r="G54" s="3" t="s">
        <v>20</v>
      </c>
      <c r="H54" s="3" t="s">
        <v>23</v>
      </c>
      <c r="I54" s="3" t="s">
        <v>21</v>
      </c>
      <c r="J54" s="13" t="s">
        <v>140</v>
      </c>
      <c r="K54" s="23"/>
      <c r="L54" s="6" t="s">
        <v>22</v>
      </c>
      <c r="M54" s="7">
        <v>2.02</v>
      </c>
      <c r="N54" s="7">
        <v>2</v>
      </c>
      <c r="O54" s="8" t="s">
        <v>26</v>
      </c>
      <c r="P54" s="7">
        <f t="shared" si="4"/>
        <v>87.5</v>
      </c>
      <c r="Q54" s="28">
        <f t="shared" si="0"/>
        <v>2.04</v>
      </c>
      <c r="R54" s="9">
        <f t="shared" si="5"/>
        <v>19.175999999999998</v>
      </c>
      <c r="S54" s="10">
        <f t="shared" si="1"/>
        <v>106.676</v>
      </c>
      <c r="T54" s="11">
        <f t="shared" si="2"/>
        <v>0.63461538461538458</v>
      </c>
      <c r="U54" s="12">
        <f t="shared" si="3"/>
        <v>0.21915428571428575</v>
      </c>
      <c r="V54">
        <f>COUNTIF($L$2:L54,1)</f>
        <v>33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2.75" x14ac:dyDescent="0.2">
      <c r="A55" s="3">
        <v>53</v>
      </c>
      <c r="B55" s="4">
        <v>44418</v>
      </c>
      <c r="C55" s="3" t="s">
        <v>137</v>
      </c>
      <c r="D55" s="3" t="s">
        <v>45</v>
      </c>
      <c r="E55" s="3">
        <v>1</v>
      </c>
      <c r="F55" s="3" t="s">
        <v>60</v>
      </c>
      <c r="G55" s="3" t="s">
        <v>20</v>
      </c>
      <c r="H55" s="3" t="s">
        <v>23</v>
      </c>
      <c r="I55" s="3" t="s">
        <v>21</v>
      </c>
      <c r="J55" s="13" t="s">
        <v>140</v>
      </c>
      <c r="K55" s="23"/>
      <c r="L55" s="6" t="s">
        <v>22</v>
      </c>
      <c r="M55" s="7">
        <v>2.2000000000000002</v>
      </c>
      <c r="N55" s="7">
        <v>2</v>
      </c>
      <c r="O55" s="8" t="s">
        <v>26</v>
      </c>
      <c r="P55" s="7">
        <f t="shared" si="4"/>
        <v>89.5</v>
      </c>
      <c r="Q55" s="28">
        <f t="shared" si="0"/>
        <v>2.4000000000000004</v>
      </c>
      <c r="R55" s="9">
        <f t="shared" si="5"/>
        <v>21.576000000000001</v>
      </c>
      <c r="S55" s="10">
        <f t="shared" si="1"/>
        <v>111.07599999999999</v>
      </c>
      <c r="T55" s="11">
        <f t="shared" si="2"/>
        <v>0.64150943396226412</v>
      </c>
      <c r="U55" s="12">
        <f t="shared" si="3"/>
        <v>0.24107262569832394</v>
      </c>
      <c r="V55">
        <f>COUNTIF($L$2:L55,1)</f>
        <v>34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2.75" x14ac:dyDescent="0.2">
      <c r="A56" s="3">
        <v>54</v>
      </c>
      <c r="B56" s="4">
        <v>44419</v>
      </c>
      <c r="C56" s="3" t="s">
        <v>141</v>
      </c>
      <c r="D56" s="3" t="s">
        <v>56</v>
      </c>
      <c r="E56" s="3">
        <v>1</v>
      </c>
      <c r="F56" s="3" t="s">
        <v>142</v>
      </c>
      <c r="G56" s="3" t="s">
        <v>20</v>
      </c>
      <c r="H56" s="3" t="s">
        <v>23</v>
      </c>
      <c r="I56" s="3" t="s">
        <v>24</v>
      </c>
      <c r="J56" s="13" t="s">
        <v>65</v>
      </c>
      <c r="K56" s="23"/>
      <c r="L56" s="6" t="s">
        <v>22</v>
      </c>
      <c r="M56" s="7">
        <v>1.95</v>
      </c>
      <c r="N56" s="7">
        <v>1.5</v>
      </c>
      <c r="O56" s="8" t="s">
        <v>26</v>
      </c>
      <c r="P56" s="7">
        <f t="shared" si="4"/>
        <v>91</v>
      </c>
      <c r="Q56" s="28">
        <f t="shared" si="0"/>
        <v>1.4249999999999998</v>
      </c>
      <c r="R56" s="9">
        <f t="shared" si="5"/>
        <v>23.001000000000001</v>
      </c>
      <c r="S56" s="10">
        <f t="shared" si="1"/>
        <v>114.001</v>
      </c>
      <c r="T56" s="11">
        <f t="shared" si="2"/>
        <v>0.64814814814814814</v>
      </c>
      <c r="U56" s="12">
        <f t="shared" si="3"/>
        <v>0.2527582417582418</v>
      </c>
      <c r="V56">
        <f>COUNTIF($L$2:L56,1)</f>
        <v>35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2.75" x14ac:dyDescent="0.2">
      <c r="A57" s="3">
        <v>55</v>
      </c>
      <c r="B57" s="4">
        <v>44419</v>
      </c>
      <c r="C57" s="3" t="s">
        <v>143</v>
      </c>
      <c r="D57" s="3" t="s">
        <v>56</v>
      </c>
      <c r="E57" s="3">
        <v>1</v>
      </c>
      <c r="F57" s="3" t="s">
        <v>29</v>
      </c>
      <c r="G57" s="3" t="s">
        <v>20</v>
      </c>
      <c r="H57" s="3" t="s">
        <v>23</v>
      </c>
      <c r="I57" s="3" t="s">
        <v>24</v>
      </c>
      <c r="J57" s="13" t="s">
        <v>63</v>
      </c>
      <c r="K57" s="23"/>
      <c r="L57" s="6" t="s">
        <v>22</v>
      </c>
      <c r="M57" s="7">
        <v>2</v>
      </c>
      <c r="N57" s="7">
        <v>1.5</v>
      </c>
      <c r="O57" s="8" t="s">
        <v>26</v>
      </c>
      <c r="P57" s="7">
        <f t="shared" si="4"/>
        <v>92.5</v>
      </c>
      <c r="Q57" s="28">
        <f t="shared" si="0"/>
        <v>1.5</v>
      </c>
      <c r="R57" s="9">
        <f t="shared" si="5"/>
        <v>24.501000000000001</v>
      </c>
      <c r="S57" s="10">
        <f t="shared" si="1"/>
        <v>117.001</v>
      </c>
      <c r="T57" s="11">
        <f t="shared" si="2"/>
        <v>0.65454545454545454</v>
      </c>
      <c r="U57" s="12">
        <f t="shared" si="3"/>
        <v>0.26487567567567571</v>
      </c>
      <c r="V57">
        <f>COUNTIF($L$2:L57,1)</f>
        <v>36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2.75" x14ac:dyDescent="0.2">
      <c r="A58" s="3">
        <v>56</v>
      </c>
      <c r="B58" s="4">
        <v>44419</v>
      </c>
      <c r="C58" s="3" t="s">
        <v>141</v>
      </c>
      <c r="D58" s="3" t="s">
        <v>56</v>
      </c>
      <c r="E58" s="3">
        <v>1</v>
      </c>
      <c r="F58" s="3" t="s">
        <v>144</v>
      </c>
      <c r="G58" s="3" t="s">
        <v>20</v>
      </c>
      <c r="H58" s="3" t="s">
        <v>23</v>
      </c>
      <c r="I58" s="3" t="s">
        <v>21</v>
      </c>
      <c r="J58" s="13" t="s">
        <v>65</v>
      </c>
      <c r="K58" s="23"/>
      <c r="L58" s="6" t="s">
        <v>22</v>
      </c>
      <c r="M58" s="7">
        <v>1.98</v>
      </c>
      <c r="N58" s="7">
        <v>1.5</v>
      </c>
      <c r="O58" s="8" t="s">
        <v>26</v>
      </c>
      <c r="P58" s="7">
        <f t="shared" si="4"/>
        <v>94</v>
      </c>
      <c r="Q58" s="28">
        <f t="shared" si="0"/>
        <v>1.4699999999999998</v>
      </c>
      <c r="R58" s="9">
        <f t="shared" si="5"/>
        <v>25.971</v>
      </c>
      <c r="S58" s="10">
        <f t="shared" si="1"/>
        <v>119.971</v>
      </c>
      <c r="T58" s="11">
        <f t="shared" si="2"/>
        <v>0.6607142857142857</v>
      </c>
      <c r="U58" s="12">
        <f t="shared" si="3"/>
        <v>0.27628723404255323</v>
      </c>
      <c r="V58">
        <f>COUNTIF($L$2:L58,1)</f>
        <v>37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2.75" x14ac:dyDescent="0.2">
      <c r="A59" s="3">
        <v>57</v>
      </c>
      <c r="B59" s="4">
        <v>44419</v>
      </c>
      <c r="C59" s="3" t="s">
        <v>141</v>
      </c>
      <c r="D59" s="3" t="s">
        <v>56</v>
      </c>
      <c r="E59" s="3">
        <v>1</v>
      </c>
      <c r="F59" s="3" t="s">
        <v>145</v>
      </c>
      <c r="G59" s="3" t="s">
        <v>20</v>
      </c>
      <c r="H59" s="3" t="s">
        <v>33</v>
      </c>
      <c r="I59" s="3" t="s">
        <v>21</v>
      </c>
      <c r="J59" s="13" t="s">
        <v>65</v>
      </c>
      <c r="K59" s="23"/>
      <c r="L59" s="6" t="s">
        <v>22</v>
      </c>
      <c r="M59" s="7">
        <v>2.2000000000000002</v>
      </c>
      <c r="N59" s="7">
        <v>1.5</v>
      </c>
      <c r="O59" s="8" t="s">
        <v>26</v>
      </c>
      <c r="P59" s="7">
        <f t="shared" si="4"/>
        <v>95.5</v>
      </c>
      <c r="Q59" s="28">
        <f t="shared" si="0"/>
        <v>1.8000000000000003</v>
      </c>
      <c r="R59" s="9">
        <f t="shared" si="5"/>
        <v>27.771000000000001</v>
      </c>
      <c r="S59" s="10">
        <f t="shared" si="1"/>
        <v>123.271</v>
      </c>
      <c r="T59" s="11">
        <f t="shared" si="2"/>
        <v>0.66666666666666663</v>
      </c>
      <c r="U59" s="12">
        <f t="shared" si="3"/>
        <v>0.29079581151832462</v>
      </c>
      <c r="V59">
        <f>COUNTIF($L$2:L59,1)</f>
        <v>38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2.75" x14ac:dyDescent="0.2">
      <c r="A60" s="3">
        <v>58</v>
      </c>
      <c r="B60" s="4">
        <v>44419</v>
      </c>
      <c r="C60" s="3" t="s">
        <v>146</v>
      </c>
      <c r="D60" s="3" t="s">
        <v>56</v>
      </c>
      <c r="E60" s="3">
        <v>1</v>
      </c>
      <c r="F60" s="3" t="s">
        <v>49</v>
      </c>
      <c r="G60" s="3" t="s">
        <v>20</v>
      </c>
      <c r="H60" s="3" t="s">
        <v>23</v>
      </c>
      <c r="I60" s="3" t="s">
        <v>21</v>
      </c>
      <c r="J60" s="33" t="s">
        <v>53</v>
      </c>
      <c r="K60" s="23"/>
      <c r="L60" s="6" t="s">
        <v>22</v>
      </c>
      <c r="M60" s="7">
        <v>1</v>
      </c>
      <c r="N60" s="7">
        <v>1.5</v>
      </c>
      <c r="O60" s="8" t="s">
        <v>26</v>
      </c>
      <c r="P60" s="7">
        <f t="shared" si="4"/>
        <v>97</v>
      </c>
      <c r="Q60" s="34">
        <f t="shared" si="0"/>
        <v>0</v>
      </c>
      <c r="R60" s="9">
        <f t="shared" si="5"/>
        <v>27.771000000000001</v>
      </c>
      <c r="S60" s="10">
        <f t="shared" si="1"/>
        <v>124.771</v>
      </c>
      <c r="T60" s="11">
        <f t="shared" si="2"/>
        <v>0.67241379310344829</v>
      </c>
      <c r="U60" s="12">
        <f t="shared" si="3"/>
        <v>0.28629896907216495</v>
      </c>
      <c r="V60">
        <f>COUNTIF($L$2:L60,1)</f>
        <v>39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2.75" x14ac:dyDescent="0.2">
      <c r="A61" s="3">
        <v>59</v>
      </c>
      <c r="B61" s="4">
        <v>44419</v>
      </c>
      <c r="C61" s="3" t="s">
        <v>147</v>
      </c>
      <c r="D61" s="3" t="s">
        <v>56</v>
      </c>
      <c r="E61" s="3">
        <v>1</v>
      </c>
      <c r="F61" s="3" t="s">
        <v>148</v>
      </c>
      <c r="G61" s="3" t="s">
        <v>20</v>
      </c>
      <c r="H61" s="3" t="s">
        <v>23</v>
      </c>
      <c r="I61" s="3" t="s">
        <v>21</v>
      </c>
      <c r="J61" s="5" t="s">
        <v>42</v>
      </c>
      <c r="K61" s="23"/>
      <c r="L61" s="6" t="s">
        <v>25</v>
      </c>
      <c r="M61" s="7">
        <v>1.952</v>
      </c>
      <c r="N61" s="7">
        <v>1.5</v>
      </c>
      <c r="O61" s="8" t="s">
        <v>26</v>
      </c>
      <c r="P61" s="7">
        <f t="shared" si="4"/>
        <v>98.5</v>
      </c>
      <c r="Q61" s="29">
        <f t="shared" si="0"/>
        <v>-1.5</v>
      </c>
      <c r="R61" s="9">
        <f t="shared" si="5"/>
        <v>26.271000000000001</v>
      </c>
      <c r="S61" s="10">
        <f t="shared" si="1"/>
        <v>124.771</v>
      </c>
      <c r="T61" s="11">
        <f t="shared" si="2"/>
        <v>0.66101694915254239</v>
      </c>
      <c r="U61" s="12">
        <f t="shared" si="3"/>
        <v>0.26671065989847714</v>
      </c>
      <c r="V61">
        <f>COUNTIF($L$2:L61,1)</f>
        <v>39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2.75" x14ac:dyDescent="0.2">
      <c r="A62" s="3">
        <v>60</v>
      </c>
      <c r="B62" s="4">
        <v>44419</v>
      </c>
      <c r="C62" s="3" t="s">
        <v>141</v>
      </c>
      <c r="D62" s="3" t="s">
        <v>56</v>
      </c>
      <c r="E62" s="3">
        <v>1</v>
      </c>
      <c r="F62" s="3" t="s">
        <v>149</v>
      </c>
      <c r="G62" s="3" t="s">
        <v>20</v>
      </c>
      <c r="H62" s="3" t="s">
        <v>33</v>
      </c>
      <c r="I62" s="3" t="s">
        <v>21</v>
      </c>
      <c r="J62" s="33" t="s">
        <v>65</v>
      </c>
      <c r="K62" s="23" t="s">
        <v>139</v>
      </c>
      <c r="L62" s="6" t="s">
        <v>22</v>
      </c>
      <c r="M62" s="7">
        <v>1</v>
      </c>
      <c r="N62" s="7">
        <v>1.5</v>
      </c>
      <c r="O62" s="8" t="s">
        <v>26</v>
      </c>
      <c r="P62" s="7">
        <f t="shared" si="4"/>
        <v>100</v>
      </c>
      <c r="Q62" s="34">
        <f t="shared" si="0"/>
        <v>0</v>
      </c>
      <c r="R62" s="9">
        <f t="shared" si="5"/>
        <v>26.271000000000001</v>
      </c>
      <c r="S62" s="10">
        <f t="shared" si="1"/>
        <v>126.271</v>
      </c>
      <c r="T62" s="11">
        <f t="shared" si="2"/>
        <v>0.66666666666666663</v>
      </c>
      <c r="U62" s="12">
        <f t="shared" si="3"/>
        <v>0.26271</v>
      </c>
      <c r="V62">
        <f>COUNTIF($L$2:L62,1)</f>
        <v>40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2.75" x14ac:dyDescent="0.2">
      <c r="A63" s="3">
        <v>61</v>
      </c>
      <c r="B63" s="4">
        <v>44419</v>
      </c>
      <c r="C63" s="3" t="s">
        <v>141</v>
      </c>
      <c r="D63" s="3" t="s">
        <v>56</v>
      </c>
      <c r="E63" s="3">
        <v>1</v>
      </c>
      <c r="F63" s="3" t="s">
        <v>150</v>
      </c>
      <c r="G63" s="3" t="s">
        <v>20</v>
      </c>
      <c r="H63" s="3" t="s">
        <v>33</v>
      </c>
      <c r="I63" s="3" t="s">
        <v>21</v>
      </c>
      <c r="J63" s="13" t="s">
        <v>65</v>
      </c>
      <c r="K63" s="23"/>
      <c r="L63" s="6" t="s">
        <v>22</v>
      </c>
      <c r="M63" s="7">
        <v>2.4</v>
      </c>
      <c r="N63" s="7">
        <v>1.5</v>
      </c>
      <c r="O63" s="8" t="s">
        <v>26</v>
      </c>
      <c r="P63" s="7">
        <f t="shared" si="4"/>
        <v>101.5</v>
      </c>
      <c r="Q63" s="28">
        <f t="shared" si="0"/>
        <v>2.0999999999999996</v>
      </c>
      <c r="R63" s="9">
        <f t="shared" si="5"/>
        <v>28.371000000000002</v>
      </c>
      <c r="S63" s="10">
        <f t="shared" si="1"/>
        <v>129.87100000000001</v>
      </c>
      <c r="T63" s="11">
        <f t="shared" si="2"/>
        <v>0.67213114754098358</v>
      </c>
      <c r="U63" s="12">
        <f t="shared" si="3"/>
        <v>0.27951724137931044</v>
      </c>
      <c r="V63">
        <f>COUNTIF($L$2:L63,1)</f>
        <v>41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2.75" x14ac:dyDescent="0.2">
      <c r="A64" s="3">
        <v>62</v>
      </c>
      <c r="B64" s="4">
        <v>44419</v>
      </c>
      <c r="C64" s="3" t="s">
        <v>151</v>
      </c>
      <c r="D64" s="3" t="s">
        <v>56</v>
      </c>
      <c r="E64" s="3">
        <v>1</v>
      </c>
      <c r="F64" s="3" t="s">
        <v>152</v>
      </c>
      <c r="G64" s="3" t="s">
        <v>20</v>
      </c>
      <c r="H64" s="3" t="s">
        <v>33</v>
      </c>
      <c r="I64" s="3" t="s">
        <v>21</v>
      </c>
      <c r="J64" s="5" t="s">
        <v>37</v>
      </c>
      <c r="K64" s="23" t="s">
        <v>32</v>
      </c>
      <c r="L64" s="6" t="s">
        <v>25</v>
      </c>
      <c r="M64" s="7">
        <v>2.85</v>
      </c>
      <c r="N64" s="7">
        <v>1.5</v>
      </c>
      <c r="O64" s="8" t="s">
        <v>26</v>
      </c>
      <c r="P64" s="7">
        <f t="shared" si="4"/>
        <v>103</v>
      </c>
      <c r="Q64" s="29">
        <f t="shared" si="0"/>
        <v>-1.5</v>
      </c>
      <c r="R64" s="9">
        <f t="shared" si="5"/>
        <v>26.871000000000002</v>
      </c>
      <c r="S64" s="10">
        <f t="shared" si="1"/>
        <v>129.87100000000001</v>
      </c>
      <c r="T64" s="11">
        <f t="shared" si="2"/>
        <v>0.66129032258064513</v>
      </c>
      <c r="U64" s="12">
        <f t="shared" si="3"/>
        <v>0.26088349514563114</v>
      </c>
      <c r="V64">
        <f>COUNTIF($L$2:L64,1)</f>
        <v>41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2.75" x14ac:dyDescent="0.2">
      <c r="A65" s="3">
        <v>63</v>
      </c>
      <c r="B65" s="4">
        <v>44419</v>
      </c>
      <c r="C65" s="3" t="s">
        <v>141</v>
      </c>
      <c r="D65" s="3" t="s">
        <v>56</v>
      </c>
      <c r="E65" s="3">
        <v>1</v>
      </c>
      <c r="F65" s="3" t="s">
        <v>153</v>
      </c>
      <c r="G65" s="3" t="s">
        <v>20</v>
      </c>
      <c r="H65" s="3" t="s">
        <v>33</v>
      </c>
      <c r="I65" s="3" t="s">
        <v>21</v>
      </c>
      <c r="J65" s="13" t="s">
        <v>65</v>
      </c>
      <c r="K65" s="23"/>
      <c r="L65" s="6" t="s">
        <v>22</v>
      </c>
      <c r="M65" s="7">
        <v>1.95</v>
      </c>
      <c r="N65" s="7">
        <v>1.5</v>
      </c>
      <c r="O65" s="8" t="s">
        <v>26</v>
      </c>
      <c r="P65" s="7">
        <f t="shared" si="4"/>
        <v>104.5</v>
      </c>
      <c r="Q65" s="28">
        <f t="shared" si="0"/>
        <v>1.4249999999999998</v>
      </c>
      <c r="R65" s="9">
        <f t="shared" si="5"/>
        <v>28.296000000000003</v>
      </c>
      <c r="S65" s="10">
        <f t="shared" si="1"/>
        <v>132.79599999999999</v>
      </c>
      <c r="T65" s="11">
        <f t="shared" si="2"/>
        <v>0.66666666666666663</v>
      </c>
      <c r="U65" s="12">
        <f t="shared" si="3"/>
        <v>0.27077511961722478</v>
      </c>
      <c r="V65">
        <f>COUNTIF($L$2:L65,1)</f>
        <v>42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2.75" x14ac:dyDescent="0.2">
      <c r="A66" s="3">
        <v>64</v>
      </c>
      <c r="B66" s="4">
        <v>44419</v>
      </c>
      <c r="C66" s="3" t="s">
        <v>154</v>
      </c>
      <c r="D66" s="3" t="s">
        <v>45</v>
      </c>
      <c r="E66" s="3">
        <v>1</v>
      </c>
      <c r="F66" s="3" t="s">
        <v>39</v>
      </c>
      <c r="G66" s="3" t="s">
        <v>20</v>
      </c>
      <c r="H66" s="3" t="s">
        <v>23</v>
      </c>
      <c r="I66" s="3" t="s">
        <v>24</v>
      </c>
      <c r="J66" s="5" t="s">
        <v>34</v>
      </c>
      <c r="K66" s="23" t="s">
        <v>214</v>
      </c>
      <c r="L66" s="6" t="s">
        <v>25</v>
      </c>
      <c r="M66" s="7">
        <v>2.0499999999999998</v>
      </c>
      <c r="N66" s="7">
        <v>4</v>
      </c>
      <c r="O66" s="8" t="s">
        <v>26</v>
      </c>
      <c r="P66" s="7">
        <f t="shared" si="4"/>
        <v>108.5</v>
      </c>
      <c r="Q66" s="29">
        <f t="shared" si="0"/>
        <v>-4</v>
      </c>
      <c r="R66" s="9">
        <f t="shared" si="5"/>
        <v>24.296000000000003</v>
      </c>
      <c r="S66" s="10">
        <f t="shared" si="1"/>
        <v>132.79599999999999</v>
      </c>
      <c r="T66" s="11">
        <f t="shared" si="2"/>
        <v>0.65625</v>
      </c>
      <c r="U66" s="12">
        <f t="shared" si="3"/>
        <v>0.22392626728110593</v>
      </c>
      <c r="V66">
        <f>COUNTIF($L$2:L66,1)</f>
        <v>42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2.75" x14ac:dyDescent="0.2">
      <c r="A67" s="3">
        <v>65</v>
      </c>
      <c r="B67" s="4">
        <v>44419</v>
      </c>
      <c r="C67" s="3" t="s">
        <v>155</v>
      </c>
      <c r="D67" s="3" t="s">
        <v>45</v>
      </c>
      <c r="E67" s="3">
        <v>1</v>
      </c>
      <c r="F67" s="3" t="s">
        <v>156</v>
      </c>
      <c r="G67" s="3" t="s">
        <v>20</v>
      </c>
      <c r="H67" s="3" t="s">
        <v>23</v>
      </c>
      <c r="I67" s="3" t="s">
        <v>24</v>
      </c>
      <c r="J67" s="5" t="s">
        <v>157</v>
      </c>
      <c r="K67" s="23"/>
      <c r="L67" s="6" t="s">
        <v>25</v>
      </c>
      <c r="M67" s="7">
        <v>2.1</v>
      </c>
      <c r="N67" s="7">
        <v>2</v>
      </c>
      <c r="O67" s="8" t="s">
        <v>26</v>
      </c>
      <c r="P67" s="7">
        <f t="shared" si="4"/>
        <v>110.5</v>
      </c>
      <c r="Q67" s="29">
        <f t="shared" ref="Q67:Q130" si="6">IF(AND(L67="1",O67="ja"),(N67*M67*0.95)-N67,IF(AND(L67="1",O67="nein"),N67*M67-N67,-N67))</f>
        <v>-2</v>
      </c>
      <c r="R67" s="9">
        <f t="shared" si="5"/>
        <v>22.296000000000003</v>
      </c>
      <c r="S67" s="10">
        <f t="shared" ref="S67:S130" si="7">P67+R67</f>
        <v>132.79599999999999</v>
      </c>
      <c r="T67" s="11">
        <f t="shared" ref="T67:T130" si="8">V67/W67</f>
        <v>0.64615384615384619</v>
      </c>
      <c r="U67" s="12">
        <f t="shared" ref="U67:U130" si="9">((S67-P67)/P67)*100%</f>
        <v>0.20177375565610853</v>
      </c>
      <c r="V67">
        <f>COUNTIF($L$2:L67,1)</f>
        <v>42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2.75" x14ac:dyDescent="0.2">
      <c r="A68" s="3">
        <v>66</v>
      </c>
      <c r="B68" s="4">
        <v>44419</v>
      </c>
      <c r="C68" s="3" t="s">
        <v>154</v>
      </c>
      <c r="D68" s="3" t="s">
        <v>45</v>
      </c>
      <c r="E68" s="3">
        <v>1</v>
      </c>
      <c r="F68" s="3" t="s">
        <v>156</v>
      </c>
      <c r="G68" s="3" t="s">
        <v>20</v>
      </c>
      <c r="H68" s="3" t="s">
        <v>23</v>
      </c>
      <c r="I68" s="3" t="s">
        <v>21</v>
      </c>
      <c r="J68" s="5" t="s">
        <v>34</v>
      </c>
      <c r="K68" s="23" t="s">
        <v>214</v>
      </c>
      <c r="L68" s="6" t="s">
        <v>25</v>
      </c>
      <c r="M68" s="7">
        <v>2.12</v>
      </c>
      <c r="N68" s="7">
        <v>3</v>
      </c>
      <c r="O68" s="8" t="s">
        <v>26</v>
      </c>
      <c r="P68" s="7">
        <f t="shared" ref="P68:P131" si="10">P67+N68</f>
        <v>113.5</v>
      </c>
      <c r="Q68" s="29">
        <f t="shared" si="6"/>
        <v>-3</v>
      </c>
      <c r="R68" s="9">
        <f t="shared" ref="R68:R131" si="11">R67+Q68</f>
        <v>19.296000000000003</v>
      </c>
      <c r="S68" s="10">
        <f t="shared" si="7"/>
        <v>132.79599999999999</v>
      </c>
      <c r="T68" s="11">
        <f t="shared" si="8"/>
        <v>0.63636363636363635</v>
      </c>
      <c r="U68" s="12">
        <f t="shared" si="9"/>
        <v>0.17000881057268716</v>
      </c>
      <c r="V68">
        <f>COUNTIF($L$2:L68,1)</f>
        <v>42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2.75" x14ac:dyDescent="0.2">
      <c r="A69" s="3">
        <v>67</v>
      </c>
      <c r="B69" s="4">
        <v>44419</v>
      </c>
      <c r="C69" s="3" t="s">
        <v>154</v>
      </c>
      <c r="D69" s="3" t="s">
        <v>45</v>
      </c>
      <c r="E69" s="3">
        <v>1</v>
      </c>
      <c r="F69" s="3" t="s">
        <v>158</v>
      </c>
      <c r="G69" s="3" t="s">
        <v>20</v>
      </c>
      <c r="H69" s="3" t="s">
        <v>23</v>
      </c>
      <c r="I69" s="3" t="s">
        <v>21</v>
      </c>
      <c r="J69" s="5" t="s">
        <v>34</v>
      </c>
      <c r="K69" s="23" t="s">
        <v>214</v>
      </c>
      <c r="L69" s="6" t="s">
        <v>25</v>
      </c>
      <c r="M69" s="7">
        <v>1.952</v>
      </c>
      <c r="N69" s="7">
        <v>3</v>
      </c>
      <c r="O69" s="8" t="s">
        <v>26</v>
      </c>
      <c r="P69" s="7">
        <f t="shared" si="10"/>
        <v>116.5</v>
      </c>
      <c r="Q69" s="29">
        <f t="shared" si="6"/>
        <v>-3</v>
      </c>
      <c r="R69" s="9">
        <f t="shared" si="11"/>
        <v>16.296000000000003</v>
      </c>
      <c r="S69" s="10">
        <f t="shared" si="7"/>
        <v>132.79599999999999</v>
      </c>
      <c r="T69" s="11">
        <f t="shared" si="8"/>
        <v>0.62686567164179108</v>
      </c>
      <c r="U69" s="12">
        <f t="shared" si="9"/>
        <v>0.13987982832618018</v>
      </c>
      <c r="V69">
        <f>COUNTIF($L$2:L69,1)</f>
        <v>42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44420</v>
      </c>
      <c r="C70" s="3" t="s">
        <v>159</v>
      </c>
      <c r="D70" s="3" t="s">
        <v>56</v>
      </c>
      <c r="E70" s="3">
        <v>2</v>
      </c>
      <c r="F70" s="3" t="s">
        <v>160</v>
      </c>
      <c r="G70" s="3" t="s">
        <v>20</v>
      </c>
      <c r="H70" s="3" t="s">
        <v>23</v>
      </c>
      <c r="I70" s="3" t="s">
        <v>24</v>
      </c>
      <c r="J70" s="33" t="s">
        <v>161</v>
      </c>
      <c r="K70" s="23" t="s">
        <v>162</v>
      </c>
      <c r="L70" s="6" t="s">
        <v>22</v>
      </c>
      <c r="M70" s="7">
        <v>1</v>
      </c>
      <c r="N70" s="7">
        <v>1</v>
      </c>
      <c r="O70" s="8" t="s">
        <v>26</v>
      </c>
      <c r="P70" s="7">
        <f t="shared" si="10"/>
        <v>117.5</v>
      </c>
      <c r="Q70" s="34">
        <f t="shared" si="6"/>
        <v>0</v>
      </c>
      <c r="R70" s="9">
        <f t="shared" si="11"/>
        <v>16.296000000000003</v>
      </c>
      <c r="S70" s="10">
        <f t="shared" si="7"/>
        <v>133.79599999999999</v>
      </c>
      <c r="T70" s="11">
        <f t="shared" si="8"/>
        <v>0.63235294117647056</v>
      </c>
      <c r="U70" s="12">
        <f t="shared" si="9"/>
        <v>0.13868936170212759</v>
      </c>
      <c r="V70">
        <f>COUNTIF($L$2:L70,1)</f>
        <v>43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5.5" x14ac:dyDescent="0.2">
      <c r="A71" s="3">
        <v>69</v>
      </c>
      <c r="B71" s="4">
        <v>44420</v>
      </c>
      <c r="C71" s="3" t="s">
        <v>163</v>
      </c>
      <c r="D71" s="3" t="s">
        <v>56</v>
      </c>
      <c r="E71" s="3">
        <v>2</v>
      </c>
      <c r="F71" s="3" t="s">
        <v>164</v>
      </c>
      <c r="G71" s="3" t="s">
        <v>20</v>
      </c>
      <c r="H71" s="3" t="s">
        <v>23</v>
      </c>
      <c r="I71" s="3" t="s">
        <v>24</v>
      </c>
      <c r="J71" s="13" t="s">
        <v>165</v>
      </c>
      <c r="K71" s="23"/>
      <c r="L71" s="6" t="s">
        <v>22</v>
      </c>
      <c r="M71" s="7">
        <v>2.93</v>
      </c>
      <c r="N71" s="7">
        <v>1</v>
      </c>
      <c r="O71" s="8" t="s">
        <v>26</v>
      </c>
      <c r="P71" s="7">
        <f t="shared" si="10"/>
        <v>118.5</v>
      </c>
      <c r="Q71" s="28">
        <f t="shared" si="6"/>
        <v>1.9300000000000002</v>
      </c>
      <c r="R71" s="9">
        <f t="shared" si="11"/>
        <v>18.226000000000003</v>
      </c>
      <c r="S71" s="10">
        <f t="shared" si="7"/>
        <v>136.726</v>
      </c>
      <c r="T71" s="11">
        <f t="shared" si="8"/>
        <v>0.6376811594202898</v>
      </c>
      <c r="U71" s="12">
        <f t="shared" si="9"/>
        <v>0.15380590717299578</v>
      </c>
      <c r="V71">
        <f>COUNTIF($L$2:L71,1)</f>
        <v>44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2.75" x14ac:dyDescent="0.2">
      <c r="A72" s="3">
        <v>70</v>
      </c>
      <c r="B72" s="4">
        <v>44421</v>
      </c>
      <c r="C72" s="3" t="s">
        <v>166</v>
      </c>
      <c r="D72" s="3" t="s">
        <v>45</v>
      </c>
      <c r="E72" s="3">
        <v>1</v>
      </c>
      <c r="F72" s="3" t="s">
        <v>167</v>
      </c>
      <c r="G72" s="3" t="s">
        <v>20</v>
      </c>
      <c r="H72" s="3" t="s">
        <v>23</v>
      </c>
      <c r="I72" s="3" t="s">
        <v>24</v>
      </c>
      <c r="J72" s="33" t="s">
        <v>168</v>
      </c>
      <c r="K72" s="23"/>
      <c r="L72" s="6" t="s">
        <v>22</v>
      </c>
      <c r="M72" s="7">
        <v>1</v>
      </c>
      <c r="N72" s="7">
        <v>1.5</v>
      </c>
      <c r="O72" s="8" t="s">
        <v>26</v>
      </c>
      <c r="P72" s="7">
        <f t="shared" si="10"/>
        <v>120</v>
      </c>
      <c r="Q72" s="34">
        <f t="shared" si="6"/>
        <v>0</v>
      </c>
      <c r="R72" s="9">
        <f t="shared" si="11"/>
        <v>18.226000000000003</v>
      </c>
      <c r="S72" s="10">
        <f t="shared" si="7"/>
        <v>138.226</v>
      </c>
      <c r="T72" s="11">
        <f t="shared" si="8"/>
        <v>0.6428571428571429</v>
      </c>
      <c r="U72" s="12">
        <f t="shared" si="9"/>
        <v>0.15188333333333331</v>
      </c>
      <c r="V72">
        <f>COUNTIF($L$2:L72,1)</f>
        <v>45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5.5" x14ac:dyDescent="0.2">
      <c r="A73" s="3">
        <v>71</v>
      </c>
      <c r="B73" s="4">
        <v>44421</v>
      </c>
      <c r="C73" s="3" t="s">
        <v>169</v>
      </c>
      <c r="D73" s="3" t="s">
        <v>45</v>
      </c>
      <c r="E73" s="3">
        <v>2</v>
      </c>
      <c r="F73" s="3" t="s">
        <v>110</v>
      </c>
      <c r="G73" s="3" t="s">
        <v>20</v>
      </c>
      <c r="H73" s="3" t="s">
        <v>23</v>
      </c>
      <c r="I73" s="3" t="s">
        <v>24</v>
      </c>
      <c r="J73" s="13" t="s">
        <v>170</v>
      </c>
      <c r="K73" s="23" t="s">
        <v>171</v>
      </c>
      <c r="L73" s="6" t="s">
        <v>25</v>
      </c>
      <c r="M73" s="7">
        <v>3.4</v>
      </c>
      <c r="N73" s="7">
        <v>1</v>
      </c>
      <c r="O73" s="8" t="s">
        <v>26</v>
      </c>
      <c r="P73" s="7">
        <f t="shared" si="10"/>
        <v>121</v>
      </c>
      <c r="Q73" s="29">
        <f t="shared" si="6"/>
        <v>-1</v>
      </c>
      <c r="R73" s="9">
        <f t="shared" si="11"/>
        <v>17.226000000000003</v>
      </c>
      <c r="S73" s="10">
        <f t="shared" si="7"/>
        <v>138.226</v>
      </c>
      <c r="T73" s="11">
        <f t="shared" si="8"/>
        <v>0.63380281690140849</v>
      </c>
      <c r="U73" s="12">
        <f t="shared" si="9"/>
        <v>0.14236363636363636</v>
      </c>
      <c r="V73">
        <f>COUNTIF($L$2:L73,1)</f>
        <v>45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44421</v>
      </c>
      <c r="C74" s="3" t="s">
        <v>172</v>
      </c>
      <c r="D74" s="3" t="s">
        <v>45</v>
      </c>
      <c r="E74" s="3">
        <v>2</v>
      </c>
      <c r="F74" s="3" t="s">
        <v>164</v>
      </c>
      <c r="G74" s="3" t="s">
        <v>20</v>
      </c>
      <c r="H74" s="3" t="s">
        <v>23</v>
      </c>
      <c r="I74" s="3" t="s">
        <v>24</v>
      </c>
      <c r="J74" s="13" t="s">
        <v>173</v>
      </c>
      <c r="K74" s="23"/>
      <c r="L74" s="6" t="s">
        <v>22</v>
      </c>
      <c r="M74" s="7">
        <v>2.2599999999999998</v>
      </c>
      <c r="N74" s="7">
        <v>2</v>
      </c>
      <c r="O74" s="8" t="s">
        <v>26</v>
      </c>
      <c r="P74" s="7">
        <f t="shared" si="10"/>
        <v>123</v>
      </c>
      <c r="Q74" s="28">
        <f t="shared" si="6"/>
        <v>2.5199999999999996</v>
      </c>
      <c r="R74" s="9">
        <f t="shared" si="11"/>
        <v>19.746000000000002</v>
      </c>
      <c r="S74" s="10">
        <f t="shared" si="7"/>
        <v>142.74600000000001</v>
      </c>
      <c r="T74" s="11">
        <f t="shared" si="8"/>
        <v>0.63888888888888884</v>
      </c>
      <c r="U74" s="12">
        <f t="shared" si="9"/>
        <v>0.16053658536585375</v>
      </c>
      <c r="V74">
        <f>COUNTIF($L$2:L74,1)</f>
        <v>46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44421</v>
      </c>
      <c r="C75" s="3" t="s">
        <v>174</v>
      </c>
      <c r="D75" s="3" t="s">
        <v>45</v>
      </c>
      <c r="E75" s="3">
        <v>2</v>
      </c>
      <c r="F75" s="3" t="s">
        <v>175</v>
      </c>
      <c r="G75" s="3" t="s">
        <v>20</v>
      </c>
      <c r="H75" s="3" t="s">
        <v>23</v>
      </c>
      <c r="I75" s="3" t="s">
        <v>24</v>
      </c>
      <c r="J75" s="13" t="s">
        <v>176</v>
      </c>
      <c r="K75" s="23"/>
      <c r="L75" s="6" t="s">
        <v>22</v>
      </c>
      <c r="M75" s="7">
        <v>2.97</v>
      </c>
      <c r="N75" s="7">
        <v>1</v>
      </c>
      <c r="O75" s="8" t="s">
        <v>26</v>
      </c>
      <c r="P75" s="7">
        <f t="shared" si="10"/>
        <v>124</v>
      </c>
      <c r="Q75" s="28">
        <f t="shared" si="6"/>
        <v>1.9700000000000002</v>
      </c>
      <c r="R75" s="9">
        <f t="shared" si="11"/>
        <v>21.716000000000001</v>
      </c>
      <c r="S75" s="10">
        <f t="shared" si="7"/>
        <v>145.71600000000001</v>
      </c>
      <c r="T75" s="11">
        <f t="shared" si="8"/>
        <v>0.64383561643835618</v>
      </c>
      <c r="U75" s="12">
        <f t="shared" si="9"/>
        <v>0.17512903225806459</v>
      </c>
      <c r="V75">
        <f>COUNTIF($L$2:L75,1)</f>
        <v>47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2.75" x14ac:dyDescent="0.2">
      <c r="A76" s="3">
        <v>74</v>
      </c>
      <c r="B76" s="4">
        <v>44421</v>
      </c>
      <c r="C76" s="3" t="s">
        <v>177</v>
      </c>
      <c r="D76" s="3" t="s">
        <v>45</v>
      </c>
      <c r="E76" s="3">
        <v>1</v>
      </c>
      <c r="F76" s="3" t="s">
        <v>66</v>
      </c>
      <c r="G76" s="3" t="s">
        <v>20</v>
      </c>
      <c r="H76" s="3" t="s">
        <v>23</v>
      </c>
      <c r="I76" s="3" t="s">
        <v>24</v>
      </c>
      <c r="J76" s="13" t="s">
        <v>47</v>
      </c>
      <c r="K76" s="23"/>
      <c r="L76" s="6" t="s">
        <v>22</v>
      </c>
      <c r="M76" s="7">
        <v>1.99</v>
      </c>
      <c r="N76" s="7">
        <v>3</v>
      </c>
      <c r="O76" s="8" t="s">
        <v>26</v>
      </c>
      <c r="P76" s="7">
        <f t="shared" si="10"/>
        <v>127</v>
      </c>
      <c r="Q76" s="28">
        <f t="shared" si="6"/>
        <v>2.9699999999999998</v>
      </c>
      <c r="R76" s="9">
        <f t="shared" si="11"/>
        <v>24.686</v>
      </c>
      <c r="S76" s="10">
        <f t="shared" si="7"/>
        <v>151.68600000000001</v>
      </c>
      <c r="T76" s="11">
        <f t="shared" si="8"/>
        <v>0.64864864864864868</v>
      </c>
      <c r="U76" s="12">
        <f t="shared" si="9"/>
        <v>0.19437795275590558</v>
      </c>
      <c r="V76">
        <f>COUNTIF($L$2:L76,1)</f>
        <v>48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2.75" x14ac:dyDescent="0.2">
      <c r="A77" s="3">
        <v>75</v>
      </c>
      <c r="B77" s="4">
        <v>44421</v>
      </c>
      <c r="C77" s="3" t="s">
        <v>178</v>
      </c>
      <c r="D77" s="3" t="s">
        <v>56</v>
      </c>
      <c r="E77" s="3">
        <v>1</v>
      </c>
      <c r="F77" s="3" t="s">
        <v>58</v>
      </c>
      <c r="G77" s="3" t="s">
        <v>20</v>
      </c>
      <c r="H77" s="3" t="s">
        <v>23</v>
      </c>
      <c r="I77" s="3" t="s">
        <v>24</v>
      </c>
      <c r="J77" s="13" t="s">
        <v>101</v>
      </c>
      <c r="K77" s="23"/>
      <c r="L77" s="6" t="s">
        <v>22</v>
      </c>
      <c r="M77" s="7">
        <v>1.98</v>
      </c>
      <c r="N77" s="7">
        <v>1.5</v>
      </c>
      <c r="O77" s="8" t="s">
        <v>26</v>
      </c>
      <c r="P77" s="7">
        <f t="shared" si="10"/>
        <v>128.5</v>
      </c>
      <c r="Q77" s="28">
        <f t="shared" si="6"/>
        <v>1.4699999999999998</v>
      </c>
      <c r="R77" s="9">
        <f t="shared" si="11"/>
        <v>26.155999999999999</v>
      </c>
      <c r="S77" s="10">
        <f t="shared" si="7"/>
        <v>154.65600000000001</v>
      </c>
      <c r="T77" s="11">
        <f t="shared" si="8"/>
        <v>0.65333333333333332</v>
      </c>
      <c r="U77" s="12">
        <f t="shared" si="9"/>
        <v>0.20354863813229576</v>
      </c>
      <c r="V77">
        <f>COUNTIF($L$2:L77,1)</f>
        <v>49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2.75" x14ac:dyDescent="0.2">
      <c r="A78" s="3">
        <v>76</v>
      </c>
      <c r="B78" s="4">
        <v>44421</v>
      </c>
      <c r="C78" s="3" t="s">
        <v>179</v>
      </c>
      <c r="D78" s="3" t="s">
        <v>56</v>
      </c>
      <c r="E78" s="3">
        <v>1</v>
      </c>
      <c r="F78" s="3" t="s">
        <v>145</v>
      </c>
      <c r="G78" s="3" t="s">
        <v>20</v>
      </c>
      <c r="H78" s="3" t="s">
        <v>23</v>
      </c>
      <c r="I78" s="3" t="s">
        <v>21</v>
      </c>
      <c r="J78" s="5" t="s">
        <v>47</v>
      </c>
      <c r="K78" s="23"/>
      <c r="L78" s="6" t="s">
        <v>25</v>
      </c>
      <c r="M78" s="7">
        <v>1.9430000000000001</v>
      </c>
      <c r="N78" s="7">
        <v>1.5</v>
      </c>
      <c r="O78" s="8" t="s">
        <v>26</v>
      </c>
      <c r="P78" s="7">
        <f t="shared" si="10"/>
        <v>130</v>
      </c>
      <c r="Q78" s="29">
        <f t="shared" si="6"/>
        <v>-1.5</v>
      </c>
      <c r="R78" s="9">
        <f t="shared" si="11"/>
        <v>24.655999999999999</v>
      </c>
      <c r="S78" s="10">
        <f t="shared" si="7"/>
        <v>154.65600000000001</v>
      </c>
      <c r="T78" s="11">
        <f t="shared" si="8"/>
        <v>0.64473684210526316</v>
      </c>
      <c r="U78" s="12">
        <f t="shared" si="9"/>
        <v>0.18966153846153852</v>
      </c>
      <c r="V78">
        <f>COUNTIF($L$2:L78,1)</f>
        <v>49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2.75" x14ac:dyDescent="0.2">
      <c r="A79" s="3">
        <v>77</v>
      </c>
      <c r="B79" s="4">
        <v>44421</v>
      </c>
      <c r="C79" s="3" t="s">
        <v>179</v>
      </c>
      <c r="D79" s="3" t="s">
        <v>56</v>
      </c>
      <c r="E79" s="3">
        <v>1</v>
      </c>
      <c r="F79" s="3" t="s">
        <v>180</v>
      </c>
      <c r="G79" s="3" t="s">
        <v>20</v>
      </c>
      <c r="H79" s="3" t="s">
        <v>23</v>
      </c>
      <c r="I79" s="3" t="s">
        <v>21</v>
      </c>
      <c r="J79" s="5" t="s">
        <v>47</v>
      </c>
      <c r="K79" s="23"/>
      <c r="L79" s="6" t="s">
        <v>25</v>
      </c>
      <c r="M79" s="7">
        <v>1.952</v>
      </c>
      <c r="N79" s="7">
        <v>1.5</v>
      </c>
      <c r="O79" s="8" t="s">
        <v>26</v>
      </c>
      <c r="P79" s="7">
        <f t="shared" si="10"/>
        <v>131.5</v>
      </c>
      <c r="Q79" s="29">
        <f t="shared" si="6"/>
        <v>-1.5</v>
      </c>
      <c r="R79" s="9">
        <f t="shared" si="11"/>
        <v>23.155999999999999</v>
      </c>
      <c r="S79" s="10">
        <f t="shared" si="7"/>
        <v>154.65600000000001</v>
      </c>
      <c r="T79" s="11">
        <f t="shared" si="8"/>
        <v>0.63636363636363635</v>
      </c>
      <c r="U79" s="12">
        <f t="shared" si="9"/>
        <v>0.17609125475285176</v>
      </c>
      <c r="V79">
        <f>COUNTIF($L$2:L79,1)</f>
        <v>49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5.5" x14ac:dyDescent="0.2">
      <c r="A80" s="3">
        <v>78</v>
      </c>
      <c r="B80" s="4">
        <v>44422</v>
      </c>
      <c r="C80" s="3" t="s">
        <v>181</v>
      </c>
      <c r="D80" s="3" t="s">
        <v>45</v>
      </c>
      <c r="E80" s="3">
        <v>2</v>
      </c>
      <c r="F80" s="3" t="s">
        <v>182</v>
      </c>
      <c r="G80" s="3" t="s">
        <v>20</v>
      </c>
      <c r="H80" s="3" t="s">
        <v>23</v>
      </c>
      <c r="I80" s="3" t="s">
        <v>24</v>
      </c>
      <c r="J80" s="13" t="s">
        <v>183</v>
      </c>
      <c r="K80" s="23" t="s">
        <v>215</v>
      </c>
      <c r="L80" s="6" t="s">
        <v>25</v>
      </c>
      <c r="M80" s="7">
        <v>2.66</v>
      </c>
      <c r="N80" s="7">
        <v>1.5</v>
      </c>
      <c r="O80" s="8" t="s">
        <v>26</v>
      </c>
      <c r="P80" s="7">
        <f t="shared" si="10"/>
        <v>133</v>
      </c>
      <c r="Q80" s="29">
        <f t="shared" si="6"/>
        <v>-1.5</v>
      </c>
      <c r="R80" s="9">
        <f t="shared" si="11"/>
        <v>21.655999999999999</v>
      </c>
      <c r="S80" s="10">
        <f t="shared" si="7"/>
        <v>154.65600000000001</v>
      </c>
      <c r="T80" s="11">
        <f t="shared" si="8"/>
        <v>0.62820512820512819</v>
      </c>
      <c r="U80" s="12">
        <f t="shared" si="9"/>
        <v>0.16282706766917299</v>
      </c>
      <c r="V80">
        <f>COUNTIF($L$2:L80,1)</f>
        <v>49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2.75" x14ac:dyDescent="0.2">
      <c r="A81" s="3">
        <v>79</v>
      </c>
      <c r="B81" s="4">
        <v>44422</v>
      </c>
      <c r="C81" s="3" t="s">
        <v>184</v>
      </c>
      <c r="D81" s="3" t="s">
        <v>45</v>
      </c>
      <c r="E81" s="3">
        <v>1</v>
      </c>
      <c r="F81" s="3" t="s">
        <v>44</v>
      </c>
      <c r="G81" s="3" t="s">
        <v>20</v>
      </c>
      <c r="H81" s="3" t="s">
        <v>23</v>
      </c>
      <c r="I81" s="3" t="s">
        <v>24</v>
      </c>
      <c r="J81" s="13" t="s">
        <v>34</v>
      </c>
      <c r="K81" s="23"/>
      <c r="L81" s="6" t="s">
        <v>22</v>
      </c>
      <c r="M81" s="7">
        <v>1.92</v>
      </c>
      <c r="N81" s="7">
        <v>1.5</v>
      </c>
      <c r="O81" s="8" t="s">
        <v>26</v>
      </c>
      <c r="P81" s="7">
        <f t="shared" si="10"/>
        <v>134.5</v>
      </c>
      <c r="Q81" s="28">
        <f t="shared" si="6"/>
        <v>1.38</v>
      </c>
      <c r="R81" s="9">
        <f t="shared" si="11"/>
        <v>23.035999999999998</v>
      </c>
      <c r="S81" s="10">
        <f t="shared" si="7"/>
        <v>157.536</v>
      </c>
      <c r="T81" s="11">
        <f t="shared" si="8"/>
        <v>0.63291139240506333</v>
      </c>
      <c r="U81" s="12">
        <f t="shared" si="9"/>
        <v>0.17127137546468402</v>
      </c>
      <c r="V81">
        <f>COUNTIF($L$2:L81,1)</f>
        <v>50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2.75" x14ac:dyDescent="0.2">
      <c r="A82" s="3">
        <v>80</v>
      </c>
      <c r="B82" s="4">
        <v>44422</v>
      </c>
      <c r="C82" s="3" t="s">
        <v>185</v>
      </c>
      <c r="D82" s="3" t="s">
        <v>45</v>
      </c>
      <c r="E82" s="3">
        <v>1</v>
      </c>
      <c r="F82" s="3">
        <v>2</v>
      </c>
      <c r="G82" s="3" t="s">
        <v>20</v>
      </c>
      <c r="H82" s="3" t="s">
        <v>23</v>
      </c>
      <c r="I82" s="3" t="s">
        <v>24</v>
      </c>
      <c r="J82" s="5" t="s">
        <v>186</v>
      </c>
      <c r="K82" s="23"/>
      <c r="L82" s="6" t="s">
        <v>25</v>
      </c>
      <c r="M82" s="7">
        <v>1.98</v>
      </c>
      <c r="N82" s="7">
        <v>1.5</v>
      </c>
      <c r="O82" s="8" t="s">
        <v>26</v>
      </c>
      <c r="P82" s="7">
        <f t="shared" si="10"/>
        <v>136</v>
      </c>
      <c r="Q82" s="29">
        <f t="shared" si="6"/>
        <v>-1.5</v>
      </c>
      <c r="R82" s="9">
        <f t="shared" si="11"/>
        <v>21.535999999999998</v>
      </c>
      <c r="S82" s="10">
        <f t="shared" si="7"/>
        <v>157.536</v>
      </c>
      <c r="T82" s="11">
        <f t="shared" si="8"/>
        <v>0.625</v>
      </c>
      <c r="U82" s="12">
        <f t="shared" si="9"/>
        <v>0.15835294117647059</v>
      </c>
      <c r="V82">
        <f>COUNTIF($L$2:L82,1)</f>
        <v>50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2.75" x14ac:dyDescent="0.2">
      <c r="A83" s="3">
        <v>81</v>
      </c>
      <c r="B83" s="4">
        <v>44422</v>
      </c>
      <c r="C83" s="3" t="s">
        <v>187</v>
      </c>
      <c r="D83" s="3" t="s">
        <v>45</v>
      </c>
      <c r="E83" s="3">
        <v>1</v>
      </c>
      <c r="F83" s="3">
        <v>2</v>
      </c>
      <c r="G83" s="3" t="s">
        <v>20</v>
      </c>
      <c r="H83" s="3" t="s">
        <v>23</v>
      </c>
      <c r="I83" s="3" t="s">
        <v>24</v>
      </c>
      <c r="J83" s="13" t="s">
        <v>34</v>
      </c>
      <c r="K83" s="23"/>
      <c r="L83" s="6" t="s">
        <v>22</v>
      </c>
      <c r="M83" s="7">
        <v>2.1</v>
      </c>
      <c r="N83" s="7">
        <v>2</v>
      </c>
      <c r="O83" s="8" t="s">
        <v>26</v>
      </c>
      <c r="P83" s="7">
        <f t="shared" si="10"/>
        <v>138</v>
      </c>
      <c r="Q83" s="28">
        <f t="shared" si="6"/>
        <v>2.2000000000000002</v>
      </c>
      <c r="R83" s="9">
        <f t="shared" si="11"/>
        <v>23.735999999999997</v>
      </c>
      <c r="S83" s="10">
        <f t="shared" si="7"/>
        <v>161.73599999999999</v>
      </c>
      <c r="T83" s="11">
        <f t="shared" si="8"/>
        <v>0.62962962962962965</v>
      </c>
      <c r="U83" s="12">
        <f t="shared" si="9"/>
        <v>0.17199999999999993</v>
      </c>
      <c r="V83">
        <f>COUNTIF($L$2:L83,1)</f>
        <v>51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38.25" x14ac:dyDescent="0.2">
      <c r="A84" s="3">
        <v>82</v>
      </c>
      <c r="B84" s="4">
        <v>44422</v>
      </c>
      <c r="C84" s="3" t="s">
        <v>188</v>
      </c>
      <c r="D84" s="3" t="s">
        <v>45</v>
      </c>
      <c r="E84" s="3">
        <v>3</v>
      </c>
      <c r="F84" s="3" t="s">
        <v>189</v>
      </c>
      <c r="G84" s="3" t="s">
        <v>20</v>
      </c>
      <c r="H84" s="3" t="s">
        <v>23</v>
      </c>
      <c r="I84" s="3" t="s">
        <v>24</v>
      </c>
      <c r="J84" s="5" t="s">
        <v>190</v>
      </c>
      <c r="K84" s="23"/>
      <c r="L84" s="6" t="s">
        <v>25</v>
      </c>
      <c r="M84" s="7">
        <v>4.66</v>
      </c>
      <c r="N84" s="7">
        <v>0.5</v>
      </c>
      <c r="O84" s="8" t="s">
        <v>26</v>
      </c>
      <c r="P84" s="7">
        <f t="shared" si="10"/>
        <v>138.5</v>
      </c>
      <c r="Q84" s="29">
        <f t="shared" si="6"/>
        <v>-0.5</v>
      </c>
      <c r="R84" s="9">
        <f t="shared" si="11"/>
        <v>23.235999999999997</v>
      </c>
      <c r="S84" s="10">
        <f t="shared" si="7"/>
        <v>161.73599999999999</v>
      </c>
      <c r="T84" s="11">
        <f t="shared" si="8"/>
        <v>0.62195121951219512</v>
      </c>
      <c r="U84" s="12">
        <f t="shared" si="9"/>
        <v>0.16776895306859199</v>
      </c>
      <c r="V84">
        <f>COUNTIF($L$2:L84,1)</f>
        <v>51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2.75" x14ac:dyDescent="0.2">
      <c r="A85" s="3">
        <v>83</v>
      </c>
      <c r="B85" s="4">
        <v>44422</v>
      </c>
      <c r="C85" s="3" t="s">
        <v>191</v>
      </c>
      <c r="D85" s="3" t="s">
        <v>45</v>
      </c>
      <c r="E85" s="3">
        <v>1</v>
      </c>
      <c r="F85" s="3">
        <v>1</v>
      </c>
      <c r="G85" s="3" t="s">
        <v>20</v>
      </c>
      <c r="H85" s="3" t="s">
        <v>23</v>
      </c>
      <c r="I85" s="3" t="s">
        <v>24</v>
      </c>
      <c r="J85" s="5" t="s">
        <v>41</v>
      </c>
      <c r="K85" s="23"/>
      <c r="L85" s="6" t="s">
        <v>25</v>
      </c>
      <c r="M85" s="7">
        <v>2.1</v>
      </c>
      <c r="N85" s="7">
        <v>1.5</v>
      </c>
      <c r="O85" s="8" t="s">
        <v>26</v>
      </c>
      <c r="P85" s="7">
        <f t="shared" si="10"/>
        <v>140</v>
      </c>
      <c r="Q85" s="29">
        <f t="shared" si="6"/>
        <v>-1.5</v>
      </c>
      <c r="R85" s="9">
        <f t="shared" si="11"/>
        <v>21.735999999999997</v>
      </c>
      <c r="S85" s="10">
        <f t="shared" si="7"/>
        <v>161.73599999999999</v>
      </c>
      <c r="T85" s="11">
        <f t="shared" si="8"/>
        <v>0.61445783132530118</v>
      </c>
      <c r="U85" s="12">
        <f t="shared" si="9"/>
        <v>0.15525714285714279</v>
      </c>
      <c r="V85">
        <f>COUNTIF($L$2:L85,1)</f>
        <v>51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5.5" x14ac:dyDescent="0.2">
      <c r="A86" s="3">
        <v>84</v>
      </c>
      <c r="B86" s="4">
        <v>44422</v>
      </c>
      <c r="C86" s="3" t="s">
        <v>192</v>
      </c>
      <c r="D86" s="3" t="s">
        <v>45</v>
      </c>
      <c r="E86" s="3">
        <v>2</v>
      </c>
      <c r="F86" s="3" t="s">
        <v>193</v>
      </c>
      <c r="G86" s="3" t="s">
        <v>20</v>
      </c>
      <c r="H86" s="3" t="s">
        <v>23</v>
      </c>
      <c r="I86" s="3" t="s">
        <v>24</v>
      </c>
      <c r="J86" s="13" t="s">
        <v>194</v>
      </c>
      <c r="K86" s="23"/>
      <c r="L86" s="6" t="s">
        <v>22</v>
      </c>
      <c r="M86" s="7">
        <v>2.1</v>
      </c>
      <c r="N86" s="7">
        <v>2</v>
      </c>
      <c r="O86" s="8" t="s">
        <v>26</v>
      </c>
      <c r="P86" s="7">
        <f t="shared" si="10"/>
        <v>142</v>
      </c>
      <c r="Q86" s="28">
        <f t="shared" si="6"/>
        <v>2.2000000000000002</v>
      </c>
      <c r="R86" s="9">
        <f t="shared" si="11"/>
        <v>23.935999999999996</v>
      </c>
      <c r="S86" s="10">
        <f t="shared" si="7"/>
        <v>165.93600000000001</v>
      </c>
      <c r="T86" s="11">
        <f t="shared" si="8"/>
        <v>0.61904761904761907</v>
      </c>
      <c r="U86" s="12">
        <f t="shared" si="9"/>
        <v>0.16856338028169018</v>
      </c>
      <c r="V86">
        <f>COUNTIF($L$2:L86,1)</f>
        <v>52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2.75" x14ac:dyDescent="0.2">
      <c r="A87" s="3">
        <v>85</v>
      </c>
      <c r="B87" s="4">
        <v>44422</v>
      </c>
      <c r="C87" s="3" t="s">
        <v>195</v>
      </c>
      <c r="D87" s="3" t="s">
        <v>45</v>
      </c>
      <c r="E87" s="3">
        <v>1</v>
      </c>
      <c r="F87" s="3" t="s">
        <v>167</v>
      </c>
      <c r="G87" s="3" t="s">
        <v>20</v>
      </c>
      <c r="H87" s="3" t="s">
        <v>23</v>
      </c>
      <c r="I87" s="3" t="s">
        <v>24</v>
      </c>
      <c r="J87" s="13" t="s">
        <v>196</v>
      </c>
      <c r="K87" s="23"/>
      <c r="L87" s="6" t="s">
        <v>22</v>
      </c>
      <c r="M87" s="7">
        <v>2</v>
      </c>
      <c r="N87" s="7">
        <v>3</v>
      </c>
      <c r="O87" s="8" t="s">
        <v>26</v>
      </c>
      <c r="P87" s="7">
        <f t="shared" si="10"/>
        <v>145</v>
      </c>
      <c r="Q87" s="28">
        <f t="shared" si="6"/>
        <v>3</v>
      </c>
      <c r="R87" s="9">
        <f t="shared" si="11"/>
        <v>26.935999999999996</v>
      </c>
      <c r="S87" s="10">
        <f t="shared" si="7"/>
        <v>171.93600000000001</v>
      </c>
      <c r="T87" s="11">
        <f t="shared" si="8"/>
        <v>0.62352941176470589</v>
      </c>
      <c r="U87" s="12">
        <f t="shared" si="9"/>
        <v>0.18576551724137935</v>
      </c>
      <c r="V87">
        <f>COUNTIF($L$2:L87,1)</f>
        <v>53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25.5" x14ac:dyDescent="0.2">
      <c r="A88" s="3">
        <v>86</v>
      </c>
      <c r="B88" s="4">
        <v>44422</v>
      </c>
      <c r="C88" s="3" t="s">
        <v>197</v>
      </c>
      <c r="D88" s="3" t="s">
        <v>45</v>
      </c>
      <c r="E88" s="3">
        <v>2</v>
      </c>
      <c r="F88" s="3" t="s">
        <v>198</v>
      </c>
      <c r="G88" s="3" t="s">
        <v>20</v>
      </c>
      <c r="H88" s="3" t="s">
        <v>23</v>
      </c>
      <c r="I88" s="3" t="s">
        <v>24</v>
      </c>
      <c r="J88" s="13" t="s">
        <v>199</v>
      </c>
      <c r="K88" s="23"/>
      <c r="L88" s="6" t="s">
        <v>22</v>
      </c>
      <c r="M88" s="7">
        <v>3.1</v>
      </c>
      <c r="N88" s="7">
        <v>1</v>
      </c>
      <c r="O88" s="8" t="s">
        <v>26</v>
      </c>
      <c r="P88" s="7">
        <f t="shared" si="10"/>
        <v>146</v>
      </c>
      <c r="Q88" s="28">
        <f t="shared" si="6"/>
        <v>2.1</v>
      </c>
      <c r="R88" s="9">
        <f t="shared" si="11"/>
        <v>29.035999999999998</v>
      </c>
      <c r="S88" s="10">
        <f t="shared" si="7"/>
        <v>175.036</v>
      </c>
      <c r="T88" s="11">
        <f t="shared" si="8"/>
        <v>0.62790697674418605</v>
      </c>
      <c r="U88" s="12">
        <f t="shared" si="9"/>
        <v>0.19887671232876714</v>
      </c>
      <c r="V88">
        <f>COUNTIF($L$2:L88,1)</f>
        <v>54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2.75" x14ac:dyDescent="0.2">
      <c r="A89" s="3">
        <v>87</v>
      </c>
      <c r="B89" s="4">
        <v>44422</v>
      </c>
      <c r="C89" s="3" t="s">
        <v>200</v>
      </c>
      <c r="D89" s="3" t="s">
        <v>45</v>
      </c>
      <c r="E89" s="3">
        <v>1</v>
      </c>
      <c r="F89" s="3" t="s">
        <v>44</v>
      </c>
      <c r="G89" s="3" t="s">
        <v>20</v>
      </c>
      <c r="H89" s="3" t="s">
        <v>23</v>
      </c>
      <c r="I89" s="3" t="s">
        <v>24</v>
      </c>
      <c r="J89" s="5" t="s">
        <v>27</v>
      </c>
      <c r="K89" s="23" t="s">
        <v>32</v>
      </c>
      <c r="L89" s="6" t="s">
        <v>25</v>
      </c>
      <c r="M89" s="7">
        <v>2</v>
      </c>
      <c r="N89" s="7">
        <v>1.5</v>
      </c>
      <c r="O89" s="8" t="s">
        <v>26</v>
      </c>
      <c r="P89" s="7">
        <f t="shared" si="10"/>
        <v>147.5</v>
      </c>
      <c r="Q89" s="29">
        <f t="shared" si="6"/>
        <v>-1.5</v>
      </c>
      <c r="R89" s="9">
        <f t="shared" si="11"/>
        <v>27.535999999999998</v>
      </c>
      <c r="S89" s="10">
        <f t="shared" si="7"/>
        <v>175.036</v>
      </c>
      <c r="T89" s="11">
        <f t="shared" si="8"/>
        <v>0.62068965517241381</v>
      </c>
      <c r="U89" s="12">
        <f t="shared" si="9"/>
        <v>0.18668474576271188</v>
      </c>
      <c r="V89">
        <f>COUNTIF($L$2:L89,1)</f>
        <v>54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2.75" x14ac:dyDescent="0.2">
      <c r="A90" s="3">
        <v>88</v>
      </c>
      <c r="B90" s="4">
        <v>44422</v>
      </c>
      <c r="C90" s="3" t="s">
        <v>201</v>
      </c>
      <c r="D90" s="3" t="s">
        <v>45</v>
      </c>
      <c r="E90" s="3">
        <v>1</v>
      </c>
      <c r="F90" s="3" t="s">
        <v>202</v>
      </c>
      <c r="G90" s="3" t="s">
        <v>20</v>
      </c>
      <c r="H90" s="3" t="s">
        <v>33</v>
      </c>
      <c r="I90" s="3" t="s">
        <v>21</v>
      </c>
      <c r="J90" s="13" t="s">
        <v>203</v>
      </c>
      <c r="K90" s="23"/>
      <c r="L90" s="6" t="s">
        <v>22</v>
      </c>
      <c r="M90" s="7">
        <v>2.15</v>
      </c>
      <c r="N90" s="7">
        <v>1.5</v>
      </c>
      <c r="O90" s="8" t="s">
        <v>26</v>
      </c>
      <c r="P90" s="7">
        <f t="shared" si="10"/>
        <v>149</v>
      </c>
      <c r="Q90" s="28">
        <f t="shared" si="6"/>
        <v>1.7249999999999996</v>
      </c>
      <c r="R90" s="9">
        <f t="shared" si="11"/>
        <v>29.260999999999996</v>
      </c>
      <c r="S90" s="10">
        <f t="shared" si="7"/>
        <v>178.261</v>
      </c>
      <c r="T90" s="11">
        <f t="shared" si="8"/>
        <v>0.625</v>
      </c>
      <c r="U90" s="12">
        <f t="shared" si="9"/>
        <v>0.19638255033557045</v>
      </c>
      <c r="V90">
        <f>COUNTIF($L$2:L90,1)</f>
        <v>55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2.75" x14ac:dyDescent="0.2">
      <c r="A91" s="3">
        <v>89</v>
      </c>
      <c r="B91" s="4">
        <v>44422</v>
      </c>
      <c r="C91" s="3" t="s">
        <v>204</v>
      </c>
      <c r="D91" s="3" t="s">
        <v>56</v>
      </c>
      <c r="E91" s="3">
        <v>1</v>
      </c>
      <c r="F91" s="3" t="s">
        <v>156</v>
      </c>
      <c r="G91" s="3" t="s">
        <v>20</v>
      </c>
      <c r="H91" s="3" t="s">
        <v>33</v>
      </c>
      <c r="I91" s="3" t="s">
        <v>24</v>
      </c>
      <c r="J91" s="13" t="s">
        <v>53</v>
      </c>
      <c r="K91" s="23"/>
      <c r="L91" s="6" t="s">
        <v>22</v>
      </c>
      <c r="M91" s="7">
        <v>1.89</v>
      </c>
      <c r="N91" s="7">
        <v>2</v>
      </c>
      <c r="O91" s="8" t="s">
        <v>26</v>
      </c>
      <c r="P91" s="7">
        <f t="shared" si="10"/>
        <v>151</v>
      </c>
      <c r="Q91" s="28">
        <f t="shared" si="6"/>
        <v>1.7799999999999998</v>
      </c>
      <c r="R91" s="9">
        <f t="shared" si="11"/>
        <v>31.040999999999997</v>
      </c>
      <c r="S91" s="10">
        <f t="shared" si="7"/>
        <v>182.041</v>
      </c>
      <c r="T91" s="11">
        <f t="shared" si="8"/>
        <v>0.6292134831460674</v>
      </c>
      <c r="U91" s="12">
        <f t="shared" si="9"/>
        <v>0.20556953642384104</v>
      </c>
      <c r="V91">
        <f>COUNTIF($L$2:L91,1)</f>
        <v>56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25.5" x14ac:dyDescent="0.2">
      <c r="A92" s="3">
        <v>90</v>
      </c>
      <c r="B92" s="4">
        <v>44423</v>
      </c>
      <c r="C92" s="3" t="s">
        <v>205</v>
      </c>
      <c r="D92" s="3" t="s">
        <v>45</v>
      </c>
      <c r="E92" s="3">
        <v>2</v>
      </c>
      <c r="F92" s="3" t="s">
        <v>110</v>
      </c>
      <c r="G92" s="3" t="s">
        <v>20</v>
      </c>
      <c r="H92" s="3" t="s">
        <v>23</v>
      </c>
      <c r="I92" s="3" t="s">
        <v>24</v>
      </c>
      <c r="J92" s="13" t="s">
        <v>206</v>
      </c>
      <c r="K92" s="23"/>
      <c r="L92" s="6" t="s">
        <v>22</v>
      </c>
      <c r="M92" s="7">
        <v>2.0499999999999998</v>
      </c>
      <c r="N92" s="7">
        <v>1.5</v>
      </c>
      <c r="O92" s="8" t="s">
        <v>26</v>
      </c>
      <c r="P92" s="7">
        <f t="shared" si="10"/>
        <v>152.5</v>
      </c>
      <c r="Q92" s="28">
        <f t="shared" si="6"/>
        <v>1.5749999999999997</v>
      </c>
      <c r="R92" s="9">
        <f t="shared" si="11"/>
        <v>32.616</v>
      </c>
      <c r="S92" s="10">
        <f t="shared" si="7"/>
        <v>185.11599999999999</v>
      </c>
      <c r="T92" s="11">
        <f t="shared" si="8"/>
        <v>0.6333333333333333</v>
      </c>
      <c r="U92" s="12">
        <f t="shared" si="9"/>
        <v>0.21387540983606548</v>
      </c>
      <c r="V92">
        <f>COUNTIF($L$2:L92,1)</f>
        <v>57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2.75" x14ac:dyDescent="0.2">
      <c r="A93" s="3">
        <v>91</v>
      </c>
      <c r="B93" s="4">
        <v>44423</v>
      </c>
      <c r="C93" s="3" t="s">
        <v>207</v>
      </c>
      <c r="D93" s="3" t="s">
        <v>45</v>
      </c>
      <c r="E93" s="3">
        <v>1</v>
      </c>
      <c r="F93" s="3" t="s">
        <v>208</v>
      </c>
      <c r="G93" s="3" t="s">
        <v>20</v>
      </c>
      <c r="H93" s="3" t="s">
        <v>23</v>
      </c>
      <c r="I93" s="3" t="s">
        <v>24</v>
      </c>
      <c r="J93" s="5" t="s">
        <v>27</v>
      </c>
      <c r="K93" s="23" t="s">
        <v>162</v>
      </c>
      <c r="L93" s="6" t="s">
        <v>25</v>
      </c>
      <c r="M93" s="7">
        <v>2.0499999999999998</v>
      </c>
      <c r="N93" s="7">
        <v>1.5</v>
      </c>
      <c r="O93" s="8" t="s">
        <v>26</v>
      </c>
      <c r="P93" s="7">
        <f t="shared" si="10"/>
        <v>154</v>
      </c>
      <c r="Q93" s="29">
        <f t="shared" si="6"/>
        <v>-1.5</v>
      </c>
      <c r="R93" s="9">
        <f t="shared" si="11"/>
        <v>31.116</v>
      </c>
      <c r="S93" s="10">
        <f t="shared" si="7"/>
        <v>185.11599999999999</v>
      </c>
      <c r="T93" s="11">
        <f t="shared" si="8"/>
        <v>0.62637362637362637</v>
      </c>
      <c r="U93" s="12">
        <f t="shared" si="9"/>
        <v>0.20205194805194795</v>
      </c>
      <c r="V93">
        <f>COUNTIF($L$2:L93,1)</f>
        <v>57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25.5" x14ac:dyDescent="0.2">
      <c r="A94" s="3">
        <v>92</v>
      </c>
      <c r="B94" s="4">
        <v>44423</v>
      </c>
      <c r="C94" s="3" t="s">
        <v>209</v>
      </c>
      <c r="D94" s="3" t="s">
        <v>45</v>
      </c>
      <c r="E94" s="3">
        <v>2</v>
      </c>
      <c r="F94" s="3" t="s">
        <v>210</v>
      </c>
      <c r="G94" s="3" t="s">
        <v>20</v>
      </c>
      <c r="H94" s="3" t="s">
        <v>23</v>
      </c>
      <c r="I94" s="3" t="s">
        <v>24</v>
      </c>
      <c r="J94" s="13" t="s">
        <v>211</v>
      </c>
      <c r="K94" s="23"/>
      <c r="L94" s="6" t="s">
        <v>22</v>
      </c>
      <c r="M94" s="7">
        <v>2.21</v>
      </c>
      <c r="N94" s="7">
        <v>1</v>
      </c>
      <c r="O94" s="8" t="s">
        <v>26</v>
      </c>
      <c r="P94" s="7">
        <f t="shared" si="10"/>
        <v>155</v>
      </c>
      <c r="Q94" s="28">
        <f t="shared" si="6"/>
        <v>1.21</v>
      </c>
      <c r="R94" s="9">
        <f t="shared" si="11"/>
        <v>32.326000000000001</v>
      </c>
      <c r="S94" s="10">
        <f t="shared" si="7"/>
        <v>187.32599999999999</v>
      </c>
      <c r="T94" s="11">
        <f t="shared" si="8"/>
        <v>0.63043478260869568</v>
      </c>
      <c r="U94" s="12">
        <f t="shared" si="9"/>
        <v>0.20855483870967736</v>
      </c>
      <c r="V94">
        <f>COUNTIF($L$2:L94,1)</f>
        <v>58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2.75" x14ac:dyDescent="0.2">
      <c r="A95" s="3">
        <v>93</v>
      </c>
      <c r="B95" s="4">
        <v>44423</v>
      </c>
      <c r="C95" s="3" t="s">
        <v>212</v>
      </c>
      <c r="D95" s="3" t="s">
        <v>56</v>
      </c>
      <c r="E95" s="3">
        <v>1</v>
      </c>
      <c r="F95" s="3" t="s">
        <v>213</v>
      </c>
      <c r="G95" s="3" t="s">
        <v>20</v>
      </c>
      <c r="H95" s="3" t="s">
        <v>23</v>
      </c>
      <c r="I95" s="3" t="s">
        <v>24</v>
      </c>
      <c r="J95" s="5" t="s">
        <v>168</v>
      </c>
      <c r="K95" s="23"/>
      <c r="L95" s="6" t="s">
        <v>25</v>
      </c>
      <c r="M95" s="7">
        <v>1.7929999999999999</v>
      </c>
      <c r="N95" s="7">
        <v>3</v>
      </c>
      <c r="O95" s="8" t="s">
        <v>26</v>
      </c>
      <c r="P95" s="7">
        <f t="shared" si="10"/>
        <v>158</v>
      </c>
      <c r="Q95" s="29">
        <f t="shared" si="6"/>
        <v>-3</v>
      </c>
      <c r="R95" s="30">
        <f t="shared" si="11"/>
        <v>29.326000000000001</v>
      </c>
      <c r="S95" s="31">
        <f t="shared" si="7"/>
        <v>187.32599999999999</v>
      </c>
      <c r="T95" s="32">
        <f t="shared" si="8"/>
        <v>0.62365591397849462</v>
      </c>
      <c r="U95" s="12">
        <f t="shared" si="9"/>
        <v>0.18560759493670881</v>
      </c>
      <c r="V95">
        <f>COUNTIF($L$2:L95,1)</f>
        <v>58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5.5" x14ac:dyDescent="0.2">
      <c r="A96" s="3">
        <v>94</v>
      </c>
      <c r="B96" s="4">
        <v>44425</v>
      </c>
      <c r="C96" s="3" t="s">
        <v>216</v>
      </c>
      <c r="D96" s="3" t="s">
        <v>45</v>
      </c>
      <c r="E96" s="3">
        <v>2</v>
      </c>
      <c r="F96" s="3" t="s">
        <v>217</v>
      </c>
      <c r="G96" s="3" t="s">
        <v>20</v>
      </c>
      <c r="H96" s="3" t="s">
        <v>23</v>
      </c>
      <c r="I96" s="3" t="s">
        <v>24</v>
      </c>
      <c r="J96" s="5" t="s">
        <v>218</v>
      </c>
      <c r="K96" s="23"/>
      <c r="L96" s="6" t="s">
        <v>25</v>
      </c>
      <c r="M96" s="7">
        <v>2.3199999999999998</v>
      </c>
      <c r="N96" s="7">
        <v>2</v>
      </c>
      <c r="O96" s="8" t="s">
        <v>26</v>
      </c>
      <c r="P96" s="7">
        <f t="shared" si="10"/>
        <v>160</v>
      </c>
      <c r="Q96" s="29">
        <f t="shared" si="6"/>
        <v>-2</v>
      </c>
      <c r="R96" s="9">
        <f t="shared" si="11"/>
        <v>27.326000000000001</v>
      </c>
      <c r="S96" s="10">
        <f t="shared" si="7"/>
        <v>187.32599999999999</v>
      </c>
      <c r="T96" s="11">
        <f t="shared" si="8"/>
        <v>0.61702127659574468</v>
      </c>
      <c r="U96" s="12">
        <f t="shared" si="9"/>
        <v>0.17078749999999995</v>
      </c>
      <c r="V96">
        <f>COUNTIF($L$2:L96,1)</f>
        <v>58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44425</v>
      </c>
      <c r="C97" s="3" t="s">
        <v>219</v>
      </c>
      <c r="D97" s="3" t="s">
        <v>56</v>
      </c>
      <c r="E97" s="3">
        <v>2</v>
      </c>
      <c r="F97" s="3" t="s">
        <v>220</v>
      </c>
      <c r="G97" s="3" t="s">
        <v>20</v>
      </c>
      <c r="H97" s="3" t="s">
        <v>23</v>
      </c>
      <c r="I97" s="3" t="s">
        <v>24</v>
      </c>
      <c r="J97" s="13" t="s">
        <v>221</v>
      </c>
      <c r="K97" s="23"/>
      <c r="L97" s="6" t="s">
        <v>22</v>
      </c>
      <c r="M97" s="7">
        <v>2.2999999999999998</v>
      </c>
      <c r="N97" s="7">
        <v>1</v>
      </c>
      <c r="O97" s="8" t="s">
        <v>26</v>
      </c>
      <c r="P97" s="7">
        <f t="shared" si="10"/>
        <v>161</v>
      </c>
      <c r="Q97" s="28">
        <f t="shared" si="6"/>
        <v>1.2999999999999998</v>
      </c>
      <c r="R97" s="9">
        <f t="shared" si="11"/>
        <v>28.626000000000001</v>
      </c>
      <c r="S97" s="10">
        <f t="shared" si="7"/>
        <v>189.626</v>
      </c>
      <c r="T97" s="11">
        <f t="shared" si="8"/>
        <v>0.62105263157894741</v>
      </c>
      <c r="U97" s="12">
        <f t="shared" si="9"/>
        <v>0.17780124223602486</v>
      </c>
      <c r="V97">
        <f>COUNTIF($L$2:L97,1)</f>
        <v>59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2.75" x14ac:dyDescent="0.2">
      <c r="A98" s="3">
        <v>96</v>
      </c>
      <c r="B98" s="4">
        <v>44426</v>
      </c>
      <c r="C98" s="3" t="s">
        <v>222</v>
      </c>
      <c r="D98" s="3" t="s">
        <v>45</v>
      </c>
      <c r="E98" s="3">
        <v>1</v>
      </c>
      <c r="F98" s="3" t="s">
        <v>35</v>
      </c>
      <c r="G98" s="3" t="s">
        <v>20</v>
      </c>
      <c r="H98" s="3" t="s">
        <v>23</v>
      </c>
      <c r="I98" s="3" t="s">
        <v>24</v>
      </c>
      <c r="J98" s="5" t="s">
        <v>132</v>
      </c>
      <c r="K98" s="23"/>
      <c r="L98" s="6" t="s">
        <v>25</v>
      </c>
      <c r="M98" s="7">
        <v>1.96</v>
      </c>
      <c r="N98" s="7">
        <v>1.5</v>
      </c>
      <c r="O98" s="8" t="s">
        <v>26</v>
      </c>
      <c r="P98" s="7">
        <f t="shared" si="10"/>
        <v>162.5</v>
      </c>
      <c r="Q98" s="29">
        <f t="shared" si="6"/>
        <v>-1.5</v>
      </c>
      <c r="R98" s="9">
        <f t="shared" si="11"/>
        <v>27.126000000000001</v>
      </c>
      <c r="S98" s="10">
        <f t="shared" si="7"/>
        <v>189.626</v>
      </c>
      <c r="T98" s="11">
        <f t="shared" si="8"/>
        <v>0.61458333333333337</v>
      </c>
      <c r="U98" s="12">
        <f t="shared" si="9"/>
        <v>0.1669292307692308</v>
      </c>
      <c r="V98">
        <f>COUNTIF($L$2:L98,1)</f>
        <v>59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2.75" x14ac:dyDescent="0.2">
      <c r="A99" s="3">
        <v>97</v>
      </c>
      <c r="B99" s="4">
        <v>44426</v>
      </c>
      <c r="C99" s="3" t="s">
        <v>223</v>
      </c>
      <c r="D99" s="3" t="s">
        <v>45</v>
      </c>
      <c r="E99" s="3">
        <v>1</v>
      </c>
      <c r="F99" s="3" t="s">
        <v>224</v>
      </c>
      <c r="G99" s="3" t="s">
        <v>20</v>
      </c>
      <c r="H99" s="3" t="s">
        <v>23</v>
      </c>
      <c r="I99" s="3" t="s">
        <v>24</v>
      </c>
      <c r="J99" s="5" t="s">
        <v>225</v>
      </c>
      <c r="K99" s="23"/>
      <c r="L99" s="6" t="s">
        <v>25</v>
      </c>
      <c r="M99" s="7">
        <v>2</v>
      </c>
      <c r="N99" s="7">
        <v>1.5</v>
      </c>
      <c r="O99" s="8" t="s">
        <v>26</v>
      </c>
      <c r="P99" s="7">
        <f t="shared" si="10"/>
        <v>164</v>
      </c>
      <c r="Q99" s="29">
        <f t="shared" si="6"/>
        <v>-1.5</v>
      </c>
      <c r="R99" s="9">
        <f t="shared" si="11"/>
        <v>25.626000000000001</v>
      </c>
      <c r="S99" s="10">
        <f t="shared" si="7"/>
        <v>189.626</v>
      </c>
      <c r="T99" s="11">
        <f t="shared" si="8"/>
        <v>0.60824742268041232</v>
      </c>
      <c r="U99" s="12">
        <f t="shared" si="9"/>
        <v>0.15625609756097564</v>
      </c>
      <c r="V99">
        <f>COUNTIF($L$2:L99,1)</f>
        <v>59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25.5" x14ac:dyDescent="0.2">
      <c r="A100" s="3">
        <v>98</v>
      </c>
      <c r="B100" s="4">
        <v>44426</v>
      </c>
      <c r="C100" s="3" t="s">
        <v>226</v>
      </c>
      <c r="D100" s="3" t="s">
        <v>45</v>
      </c>
      <c r="E100" s="3">
        <v>2</v>
      </c>
      <c r="F100" s="3" t="s">
        <v>193</v>
      </c>
      <c r="G100" s="3" t="s">
        <v>20</v>
      </c>
      <c r="H100" s="3" t="s">
        <v>23</v>
      </c>
      <c r="I100" s="3" t="s">
        <v>24</v>
      </c>
      <c r="J100" s="13" t="s">
        <v>227</v>
      </c>
      <c r="K100" s="23"/>
      <c r="L100" s="6" t="s">
        <v>22</v>
      </c>
      <c r="M100" s="7">
        <v>2.25</v>
      </c>
      <c r="N100" s="7">
        <v>2</v>
      </c>
      <c r="O100" s="8" t="s">
        <v>26</v>
      </c>
      <c r="P100" s="7">
        <f t="shared" si="10"/>
        <v>166</v>
      </c>
      <c r="Q100" s="28">
        <f t="shared" si="6"/>
        <v>2.5</v>
      </c>
      <c r="R100" s="9">
        <f t="shared" si="11"/>
        <v>28.126000000000001</v>
      </c>
      <c r="S100" s="10">
        <f t="shared" si="7"/>
        <v>194.126</v>
      </c>
      <c r="T100" s="11">
        <f t="shared" si="8"/>
        <v>0.61224489795918369</v>
      </c>
      <c r="U100" s="12">
        <f t="shared" si="9"/>
        <v>0.16943373493975908</v>
      </c>
      <c r="V100">
        <f>COUNTIF($L$2:L100,1)</f>
        <v>60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25.5" x14ac:dyDescent="0.2">
      <c r="A101" s="3">
        <v>99</v>
      </c>
      <c r="B101" s="4">
        <v>44426</v>
      </c>
      <c r="C101" s="3" t="s">
        <v>228</v>
      </c>
      <c r="D101" s="3" t="s">
        <v>45</v>
      </c>
      <c r="E101" s="3">
        <v>2</v>
      </c>
      <c r="F101" s="3" t="s">
        <v>113</v>
      </c>
      <c r="G101" s="3" t="s">
        <v>20</v>
      </c>
      <c r="H101" s="3" t="s">
        <v>23</v>
      </c>
      <c r="I101" s="3" t="s">
        <v>24</v>
      </c>
      <c r="J101" s="13" t="s">
        <v>229</v>
      </c>
      <c r="K101" s="23"/>
      <c r="L101" s="6" t="s">
        <v>25</v>
      </c>
      <c r="M101" s="7">
        <v>3.11</v>
      </c>
      <c r="N101" s="7">
        <v>1.5</v>
      </c>
      <c r="O101" s="8" t="s">
        <v>26</v>
      </c>
      <c r="P101" s="7">
        <f t="shared" si="10"/>
        <v>167.5</v>
      </c>
      <c r="Q101" s="29">
        <f t="shared" si="6"/>
        <v>-1.5</v>
      </c>
      <c r="R101" s="9">
        <f t="shared" si="11"/>
        <v>26.626000000000001</v>
      </c>
      <c r="S101" s="10">
        <f t="shared" si="7"/>
        <v>194.126</v>
      </c>
      <c r="T101" s="11">
        <f t="shared" si="8"/>
        <v>0.60606060606060608</v>
      </c>
      <c r="U101" s="12">
        <f t="shared" si="9"/>
        <v>0.15896119402985079</v>
      </c>
      <c r="V101">
        <f>COUNTIF($L$2:L101,1)</f>
        <v>60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25.5" x14ac:dyDescent="0.2">
      <c r="A102" s="3">
        <v>100</v>
      </c>
      <c r="B102" s="4">
        <v>44426</v>
      </c>
      <c r="C102" s="3" t="s">
        <v>230</v>
      </c>
      <c r="D102" s="3" t="s">
        <v>45</v>
      </c>
      <c r="E102" s="3">
        <v>2</v>
      </c>
      <c r="F102" s="3" t="s">
        <v>110</v>
      </c>
      <c r="G102" s="3" t="s">
        <v>20</v>
      </c>
      <c r="H102" s="3" t="s">
        <v>23</v>
      </c>
      <c r="I102" s="3" t="s">
        <v>24</v>
      </c>
      <c r="J102" s="13" t="s">
        <v>231</v>
      </c>
      <c r="K102" s="23"/>
      <c r="L102" s="6" t="s">
        <v>22</v>
      </c>
      <c r="M102" s="7">
        <v>2.52</v>
      </c>
      <c r="N102" s="7">
        <v>1</v>
      </c>
      <c r="O102" s="8" t="s">
        <v>26</v>
      </c>
      <c r="P102" s="7">
        <f t="shared" si="10"/>
        <v>168.5</v>
      </c>
      <c r="Q102" s="28">
        <f t="shared" si="6"/>
        <v>1.52</v>
      </c>
      <c r="R102" s="9">
        <f t="shared" si="11"/>
        <v>28.146000000000001</v>
      </c>
      <c r="S102" s="10">
        <f t="shared" si="7"/>
        <v>196.64600000000002</v>
      </c>
      <c r="T102" s="11">
        <f t="shared" si="8"/>
        <v>0.61</v>
      </c>
      <c r="U102" s="12">
        <f t="shared" si="9"/>
        <v>0.16703857566765587</v>
      </c>
      <c r="V102">
        <f>COUNTIF($L$2:L102,1)</f>
        <v>61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2.75" x14ac:dyDescent="0.2">
      <c r="A103" s="3">
        <v>101</v>
      </c>
      <c r="B103" s="4">
        <v>44426</v>
      </c>
      <c r="C103" s="3" t="s">
        <v>232</v>
      </c>
      <c r="D103" s="3" t="s">
        <v>45</v>
      </c>
      <c r="E103" s="3">
        <v>1</v>
      </c>
      <c r="F103" s="3" t="s">
        <v>44</v>
      </c>
      <c r="G103" s="3" t="s">
        <v>20</v>
      </c>
      <c r="H103" s="3" t="s">
        <v>23</v>
      </c>
      <c r="I103" s="3" t="s">
        <v>24</v>
      </c>
      <c r="J103" s="13" t="s">
        <v>34</v>
      </c>
      <c r="K103" s="23"/>
      <c r="L103" s="6" t="s">
        <v>22</v>
      </c>
      <c r="M103" s="7">
        <v>1.9</v>
      </c>
      <c r="N103" s="7">
        <v>1.5</v>
      </c>
      <c r="O103" s="8" t="s">
        <v>26</v>
      </c>
      <c r="P103" s="7">
        <f t="shared" si="10"/>
        <v>170</v>
      </c>
      <c r="Q103" s="28">
        <f t="shared" si="6"/>
        <v>1.3499999999999996</v>
      </c>
      <c r="R103" s="9">
        <f t="shared" si="11"/>
        <v>29.496000000000002</v>
      </c>
      <c r="S103" s="10">
        <f t="shared" si="7"/>
        <v>199.49600000000001</v>
      </c>
      <c r="T103" s="11">
        <f t="shared" si="8"/>
        <v>0.61386138613861385</v>
      </c>
      <c r="U103" s="12">
        <f t="shared" si="9"/>
        <v>0.17350588235294123</v>
      </c>
      <c r="V103">
        <f>COUNTIF($L$2:L103,1)</f>
        <v>62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25.5" x14ac:dyDescent="0.2">
      <c r="A104" s="3">
        <v>102</v>
      </c>
      <c r="B104" s="4">
        <v>44426</v>
      </c>
      <c r="C104" s="3" t="s">
        <v>233</v>
      </c>
      <c r="D104" s="3" t="s">
        <v>45</v>
      </c>
      <c r="E104" s="3">
        <v>2</v>
      </c>
      <c r="F104" s="3" t="s">
        <v>210</v>
      </c>
      <c r="G104" s="3" t="s">
        <v>20</v>
      </c>
      <c r="H104" s="3" t="s">
        <v>23</v>
      </c>
      <c r="I104" s="3" t="s">
        <v>24</v>
      </c>
      <c r="J104" s="13" t="s">
        <v>234</v>
      </c>
      <c r="K104" s="23"/>
      <c r="L104" s="6" t="s">
        <v>22</v>
      </c>
      <c r="M104" s="7">
        <v>2.25</v>
      </c>
      <c r="N104" s="7">
        <v>1</v>
      </c>
      <c r="O104" s="8" t="s">
        <v>26</v>
      </c>
      <c r="P104" s="7">
        <f t="shared" si="10"/>
        <v>171</v>
      </c>
      <c r="Q104" s="28">
        <f t="shared" si="6"/>
        <v>1.25</v>
      </c>
      <c r="R104" s="9">
        <f t="shared" si="11"/>
        <v>30.746000000000002</v>
      </c>
      <c r="S104" s="10">
        <f t="shared" si="7"/>
        <v>201.74600000000001</v>
      </c>
      <c r="T104" s="11">
        <f t="shared" si="8"/>
        <v>0.61764705882352944</v>
      </c>
      <c r="U104" s="12">
        <f t="shared" si="9"/>
        <v>0.17980116959064332</v>
      </c>
      <c r="V104">
        <f>COUNTIF($L$2:L104,1)</f>
        <v>63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2.75" x14ac:dyDescent="0.2">
      <c r="A105" s="3">
        <v>103</v>
      </c>
      <c r="B105" s="4">
        <v>44426</v>
      </c>
      <c r="C105" s="3" t="s">
        <v>235</v>
      </c>
      <c r="D105" s="3" t="s">
        <v>45</v>
      </c>
      <c r="E105" s="3">
        <v>1</v>
      </c>
      <c r="F105" s="3" t="s">
        <v>35</v>
      </c>
      <c r="G105" s="3" t="s">
        <v>20</v>
      </c>
      <c r="H105" s="3" t="s">
        <v>23</v>
      </c>
      <c r="I105" s="3" t="s">
        <v>24</v>
      </c>
      <c r="J105" s="13" t="s">
        <v>50</v>
      </c>
      <c r="K105" s="23"/>
      <c r="L105" s="6" t="s">
        <v>22</v>
      </c>
      <c r="M105" s="7">
        <v>1.9</v>
      </c>
      <c r="N105" s="7">
        <v>1.5</v>
      </c>
      <c r="O105" s="8" t="s">
        <v>26</v>
      </c>
      <c r="P105" s="7">
        <f t="shared" si="10"/>
        <v>172.5</v>
      </c>
      <c r="Q105" s="28">
        <f t="shared" si="6"/>
        <v>1.3499999999999996</v>
      </c>
      <c r="R105" s="9">
        <f t="shared" si="11"/>
        <v>32.096000000000004</v>
      </c>
      <c r="S105" s="10">
        <f t="shared" si="7"/>
        <v>204.596</v>
      </c>
      <c r="T105" s="11">
        <f t="shared" si="8"/>
        <v>0.62135922330097082</v>
      </c>
      <c r="U105" s="12">
        <f t="shared" si="9"/>
        <v>0.18606376811594205</v>
      </c>
      <c r="V105">
        <f>COUNTIF($L$2:L105,1)</f>
        <v>64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2.75" x14ac:dyDescent="0.2">
      <c r="A106" s="3">
        <v>104</v>
      </c>
      <c r="B106" s="4">
        <v>44426</v>
      </c>
      <c r="C106" s="3" t="s">
        <v>236</v>
      </c>
      <c r="D106" s="3" t="s">
        <v>45</v>
      </c>
      <c r="E106" s="3">
        <v>1</v>
      </c>
      <c r="F106" s="3">
        <v>1</v>
      </c>
      <c r="G106" s="3" t="s">
        <v>20</v>
      </c>
      <c r="H106" s="3" t="s">
        <v>23</v>
      </c>
      <c r="I106" s="3" t="s">
        <v>24</v>
      </c>
      <c r="J106" s="13" t="s">
        <v>55</v>
      </c>
      <c r="K106" s="23"/>
      <c r="L106" s="6" t="s">
        <v>22</v>
      </c>
      <c r="M106" s="7">
        <v>1.85</v>
      </c>
      <c r="N106" s="7">
        <v>1.5</v>
      </c>
      <c r="O106" s="8" t="s">
        <v>26</v>
      </c>
      <c r="P106" s="7">
        <f t="shared" si="10"/>
        <v>174</v>
      </c>
      <c r="Q106" s="28">
        <f t="shared" si="6"/>
        <v>1.2750000000000004</v>
      </c>
      <c r="R106" s="9">
        <f t="shared" si="11"/>
        <v>33.371000000000002</v>
      </c>
      <c r="S106" s="10">
        <f t="shared" si="7"/>
        <v>207.37100000000001</v>
      </c>
      <c r="T106" s="11">
        <f t="shared" si="8"/>
        <v>0.625</v>
      </c>
      <c r="U106" s="12">
        <f t="shared" si="9"/>
        <v>0.19178735632183913</v>
      </c>
      <c r="V106">
        <f>COUNTIF($L$2:L106,1)</f>
        <v>65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2.75" x14ac:dyDescent="0.2">
      <c r="A107" s="3">
        <v>105</v>
      </c>
      <c r="B107" s="4">
        <v>44426</v>
      </c>
      <c r="C107" s="3" t="s">
        <v>237</v>
      </c>
      <c r="D107" s="3" t="s">
        <v>56</v>
      </c>
      <c r="E107" s="3">
        <v>1</v>
      </c>
      <c r="F107" s="3" t="s">
        <v>58</v>
      </c>
      <c r="G107" s="3" t="s">
        <v>20</v>
      </c>
      <c r="H107" s="3" t="s">
        <v>23</v>
      </c>
      <c r="I107" s="3" t="s">
        <v>21</v>
      </c>
      <c r="J107" s="13" t="s">
        <v>37</v>
      </c>
      <c r="K107" s="23"/>
      <c r="L107" s="6" t="s">
        <v>22</v>
      </c>
      <c r="M107" s="7">
        <v>1.98</v>
      </c>
      <c r="N107" s="7">
        <v>2</v>
      </c>
      <c r="O107" s="8" t="s">
        <v>26</v>
      </c>
      <c r="P107" s="7">
        <f t="shared" si="10"/>
        <v>176</v>
      </c>
      <c r="Q107" s="28">
        <f t="shared" si="6"/>
        <v>1.96</v>
      </c>
      <c r="R107" s="9">
        <f t="shared" si="11"/>
        <v>35.331000000000003</v>
      </c>
      <c r="S107" s="10">
        <f t="shared" si="7"/>
        <v>211.33100000000002</v>
      </c>
      <c r="T107" s="11">
        <f t="shared" si="8"/>
        <v>0.62857142857142856</v>
      </c>
      <c r="U107" s="12">
        <f t="shared" si="9"/>
        <v>0.20074431818181829</v>
      </c>
      <c r="V107">
        <f>COUNTIF($L$2:L107,1)</f>
        <v>66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2.75" x14ac:dyDescent="0.2">
      <c r="A108" s="3">
        <v>106</v>
      </c>
      <c r="B108" s="4">
        <v>44426</v>
      </c>
      <c r="C108" s="3" t="s">
        <v>237</v>
      </c>
      <c r="D108" s="3" t="s">
        <v>56</v>
      </c>
      <c r="E108" s="3">
        <v>1</v>
      </c>
      <c r="F108" s="3" t="s">
        <v>238</v>
      </c>
      <c r="G108" s="3" t="s">
        <v>20</v>
      </c>
      <c r="H108" s="3" t="s">
        <v>23</v>
      </c>
      <c r="I108" s="3" t="s">
        <v>21</v>
      </c>
      <c r="J108" s="5" t="s">
        <v>37</v>
      </c>
      <c r="K108" s="23"/>
      <c r="L108" s="6" t="s">
        <v>25</v>
      </c>
      <c r="M108" s="7">
        <v>1.97</v>
      </c>
      <c r="N108" s="7">
        <v>2</v>
      </c>
      <c r="O108" s="8" t="s">
        <v>26</v>
      </c>
      <c r="P108" s="7">
        <f t="shared" si="10"/>
        <v>178</v>
      </c>
      <c r="Q108" s="29">
        <f t="shared" si="6"/>
        <v>-2</v>
      </c>
      <c r="R108" s="9">
        <f t="shared" si="11"/>
        <v>33.331000000000003</v>
      </c>
      <c r="S108" s="10">
        <f t="shared" si="7"/>
        <v>211.33100000000002</v>
      </c>
      <c r="T108" s="11">
        <f t="shared" si="8"/>
        <v>0.62264150943396224</v>
      </c>
      <c r="U108" s="12">
        <f t="shared" si="9"/>
        <v>0.18725280898876415</v>
      </c>
      <c r="V108">
        <f>COUNTIF($L$2:L108,1)</f>
        <v>66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25.5" x14ac:dyDescent="0.2">
      <c r="A109" s="3">
        <v>107</v>
      </c>
      <c r="B109" s="4">
        <v>44427</v>
      </c>
      <c r="C109" s="3" t="s">
        <v>239</v>
      </c>
      <c r="D109" s="3" t="s">
        <v>56</v>
      </c>
      <c r="E109" s="3">
        <v>2</v>
      </c>
      <c r="F109" s="3" t="s">
        <v>113</v>
      </c>
      <c r="G109" s="3" t="s">
        <v>20</v>
      </c>
      <c r="H109" s="3" t="s">
        <v>23</v>
      </c>
      <c r="I109" s="3" t="s">
        <v>24</v>
      </c>
      <c r="J109" s="13" t="s">
        <v>240</v>
      </c>
      <c r="K109" s="23"/>
      <c r="L109" s="6" t="s">
        <v>25</v>
      </c>
      <c r="M109" s="7">
        <v>2</v>
      </c>
      <c r="N109" s="7">
        <v>1</v>
      </c>
      <c r="O109" s="8" t="s">
        <v>26</v>
      </c>
      <c r="P109" s="7">
        <f t="shared" si="10"/>
        <v>179</v>
      </c>
      <c r="Q109" s="29">
        <f t="shared" si="6"/>
        <v>-1</v>
      </c>
      <c r="R109" s="9">
        <f t="shared" si="11"/>
        <v>32.331000000000003</v>
      </c>
      <c r="S109" s="10">
        <f t="shared" si="7"/>
        <v>211.33100000000002</v>
      </c>
      <c r="T109" s="11">
        <f t="shared" si="8"/>
        <v>0.61682242990654201</v>
      </c>
      <c r="U109" s="12">
        <f t="shared" si="9"/>
        <v>0.18062011173184367</v>
      </c>
      <c r="V109">
        <f>COUNTIF($L$2:L109,1)</f>
        <v>66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2.75" x14ac:dyDescent="0.2">
      <c r="A110" s="3">
        <v>108</v>
      </c>
      <c r="B110" s="4">
        <v>44427</v>
      </c>
      <c r="C110" s="3" t="s">
        <v>241</v>
      </c>
      <c r="D110" s="3" t="s">
        <v>45</v>
      </c>
      <c r="E110" s="3">
        <v>1</v>
      </c>
      <c r="F110" s="3" t="s">
        <v>242</v>
      </c>
      <c r="G110" s="3" t="s">
        <v>20</v>
      </c>
      <c r="H110" s="3" t="s">
        <v>23</v>
      </c>
      <c r="I110" s="3" t="s">
        <v>24</v>
      </c>
      <c r="J110" s="5" t="s">
        <v>57</v>
      </c>
      <c r="K110" s="23"/>
      <c r="L110" s="6" t="s">
        <v>25</v>
      </c>
      <c r="M110" s="7">
        <v>2.1</v>
      </c>
      <c r="N110" s="7">
        <v>1.5</v>
      </c>
      <c r="O110" s="8" t="s">
        <v>26</v>
      </c>
      <c r="P110" s="7">
        <f t="shared" si="10"/>
        <v>180.5</v>
      </c>
      <c r="Q110" s="29">
        <f t="shared" si="6"/>
        <v>-1.5</v>
      </c>
      <c r="R110" s="9">
        <f t="shared" si="11"/>
        <v>30.831000000000003</v>
      </c>
      <c r="S110" s="10">
        <f t="shared" si="7"/>
        <v>211.33100000000002</v>
      </c>
      <c r="T110" s="11">
        <f t="shared" si="8"/>
        <v>0.61111111111111116</v>
      </c>
      <c r="U110" s="12">
        <f t="shared" si="9"/>
        <v>0.17080886426592806</v>
      </c>
      <c r="V110">
        <f>COUNTIF($L$2:L110,1)</f>
        <v>66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25.5" x14ac:dyDescent="0.2">
      <c r="A111" s="3">
        <v>109</v>
      </c>
      <c r="B111" s="4">
        <v>44427</v>
      </c>
      <c r="C111" s="3" t="s">
        <v>243</v>
      </c>
      <c r="D111" s="3" t="s">
        <v>45</v>
      </c>
      <c r="E111" s="3">
        <v>2</v>
      </c>
      <c r="F111" s="3" t="s">
        <v>244</v>
      </c>
      <c r="G111" s="3" t="s">
        <v>20</v>
      </c>
      <c r="H111" s="3" t="s">
        <v>23</v>
      </c>
      <c r="I111" s="3" t="s">
        <v>24</v>
      </c>
      <c r="J111" s="13" t="s">
        <v>245</v>
      </c>
      <c r="K111" s="23" t="s">
        <v>246</v>
      </c>
      <c r="L111" s="6" t="s">
        <v>25</v>
      </c>
      <c r="M111" s="7">
        <v>2.6</v>
      </c>
      <c r="N111" s="7">
        <v>1</v>
      </c>
      <c r="O111" s="8" t="s">
        <v>26</v>
      </c>
      <c r="P111" s="7">
        <f t="shared" si="10"/>
        <v>181.5</v>
      </c>
      <c r="Q111" s="29">
        <f t="shared" si="6"/>
        <v>-1</v>
      </c>
      <c r="R111" s="9">
        <f t="shared" si="11"/>
        <v>29.831000000000003</v>
      </c>
      <c r="S111" s="10">
        <f t="shared" si="7"/>
        <v>211.33100000000002</v>
      </c>
      <c r="T111" s="11">
        <f t="shared" si="8"/>
        <v>0.60550458715596334</v>
      </c>
      <c r="U111" s="12">
        <f t="shared" si="9"/>
        <v>0.16435812672176317</v>
      </c>
      <c r="V111">
        <f>COUNTIF($L$2:L111,1)</f>
        <v>66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25.5" x14ac:dyDescent="0.2">
      <c r="A112" s="3">
        <v>110</v>
      </c>
      <c r="B112" s="4">
        <v>44427</v>
      </c>
      <c r="C112" s="3" t="s">
        <v>247</v>
      </c>
      <c r="D112" s="3" t="s">
        <v>56</v>
      </c>
      <c r="E112" s="3">
        <v>2</v>
      </c>
      <c r="F112" s="3" t="s">
        <v>248</v>
      </c>
      <c r="G112" s="3" t="s">
        <v>20</v>
      </c>
      <c r="H112" s="3" t="s">
        <v>23</v>
      </c>
      <c r="I112" s="3" t="s">
        <v>24</v>
      </c>
      <c r="J112" s="13" t="s">
        <v>249</v>
      </c>
      <c r="K112" s="23" t="s">
        <v>250</v>
      </c>
      <c r="L112" s="6" t="s">
        <v>25</v>
      </c>
      <c r="M112" s="7">
        <v>2.4</v>
      </c>
      <c r="N112" s="7">
        <v>1.5</v>
      </c>
      <c r="O112" s="8" t="s">
        <v>26</v>
      </c>
      <c r="P112" s="7">
        <f t="shared" si="10"/>
        <v>183</v>
      </c>
      <c r="Q112" s="29">
        <f t="shared" si="6"/>
        <v>-1.5</v>
      </c>
      <c r="R112" s="9">
        <f t="shared" si="11"/>
        <v>28.331000000000003</v>
      </c>
      <c r="S112" s="10">
        <f t="shared" si="7"/>
        <v>211.33100000000002</v>
      </c>
      <c r="T112" s="11">
        <f t="shared" si="8"/>
        <v>0.6</v>
      </c>
      <c r="U112" s="12">
        <f t="shared" si="9"/>
        <v>0.15481420765027332</v>
      </c>
      <c r="V112">
        <f>COUNTIF($L$2:L112,1)</f>
        <v>66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25.5" x14ac:dyDescent="0.2">
      <c r="A113" s="3">
        <v>111</v>
      </c>
      <c r="B113" s="4">
        <v>44428</v>
      </c>
      <c r="C113" s="3" t="s">
        <v>251</v>
      </c>
      <c r="D113" s="3" t="s">
        <v>45</v>
      </c>
      <c r="E113" s="3">
        <v>2</v>
      </c>
      <c r="F113" s="3" t="s">
        <v>252</v>
      </c>
      <c r="G113" s="3" t="s">
        <v>20</v>
      </c>
      <c r="H113" s="3" t="s">
        <v>23</v>
      </c>
      <c r="I113" s="3" t="s">
        <v>24</v>
      </c>
      <c r="J113" s="5" t="s">
        <v>253</v>
      </c>
      <c r="K113" s="23"/>
      <c r="L113" s="6" t="s">
        <v>25</v>
      </c>
      <c r="M113" s="7">
        <v>2.4</v>
      </c>
      <c r="N113" s="7">
        <v>1</v>
      </c>
      <c r="O113" s="8" t="s">
        <v>26</v>
      </c>
      <c r="P113" s="7">
        <f t="shared" si="10"/>
        <v>184</v>
      </c>
      <c r="Q113" s="29">
        <f t="shared" si="6"/>
        <v>-1</v>
      </c>
      <c r="R113" s="9">
        <f t="shared" si="11"/>
        <v>27.331000000000003</v>
      </c>
      <c r="S113" s="10">
        <f t="shared" si="7"/>
        <v>211.33100000000002</v>
      </c>
      <c r="T113" s="11">
        <f t="shared" si="8"/>
        <v>0.59459459459459463</v>
      </c>
      <c r="U113" s="12">
        <f t="shared" si="9"/>
        <v>0.14853804347826097</v>
      </c>
      <c r="V113">
        <f>COUNTIF($L$2:L113,1)</f>
        <v>66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2.75" x14ac:dyDescent="0.2">
      <c r="A114" s="3">
        <v>112</v>
      </c>
      <c r="B114" s="4">
        <v>44428</v>
      </c>
      <c r="C114" s="3" t="s">
        <v>254</v>
      </c>
      <c r="D114" s="3" t="s">
        <v>45</v>
      </c>
      <c r="E114" s="3">
        <v>1</v>
      </c>
      <c r="F114" s="3" t="s">
        <v>242</v>
      </c>
      <c r="G114" s="3" t="s">
        <v>20</v>
      </c>
      <c r="H114" s="3" t="s">
        <v>23</v>
      </c>
      <c r="I114" s="3" t="s">
        <v>24</v>
      </c>
      <c r="J114" s="5" t="s">
        <v>186</v>
      </c>
      <c r="K114" s="23"/>
      <c r="L114" s="6" t="s">
        <v>25</v>
      </c>
      <c r="M114" s="7">
        <v>2.0499999999999998</v>
      </c>
      <c r="N114" s="7">
        <v>1.5</v>
      </c>
      <c r="O114" s="8" t="s">
        <v>26</v>
      </c>
      <c r="P114" s="7">
        <f t="shared" si="10"/>
        <v>185.5</v>
      </c>
      <c r="Q114" s="29">
        <f t="shared" si="6"/>
        <v>-1.5</v>
      </c>
      <c r="R114" s="9">
        <f t="shared" si="11"/>
        <v>25.831000000000003</v>
      </c>
      <c r="S114" s="10">
        <f t="shared" si="7"/>
        <v>211.33100000000002</v>
      </c>
      <c r="T114" s="11">
        <f t="shared" si="8"/>
        <v>0.5892857142857143</v>
      </c>
      <c r="U114" s="12">
        <f t="shared" si="9"/>
        <v>0.13925067385444753</v>
      </c>
      <c r="V114">
        <f>COUNTIF($L$2:L114,1)</f>
        <v>66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25.5" x14ac:dyDescent="0.2">
      <c r="A115" s="3">
        <v>113</v>
      </c>
      <c r="B115" s="4">
        <v>44428</v>
      </c>
      <c r="C115" s="3" t="s">
        <v>255</v>
      </c>
      <c r="D115" s="3" t="s">
        <v>45</v>
      </c>
      <c r="E115" s="3">
        <v>2</v>
      </c>
      <c r="F115" s="3" t="s">
        <v>256</v>
      </c>
      <c r="G115" s="3" t="s">
        <v>20</v>
      </c>
      <c r="H115" s="3" t="s">
        <v>23</v>
      </c>
      <c r="I115" s="3" t="s">
        <v>24</v>
      </c>
      <c r="J115" s="13" t="s">
        <v>257</v>
      </c>
      <c r="K115" s="23"/>
      <c r="L115" s="6" t="s">
        <v>22</v>
      </c>
      <c r="M115" s="7">
        <v>4.2300000000000004</v>
      </c>
      <c r="N115" s="7">
        <v>0.5</v>
      </c>
      <c r="O115" s="8" t="s">
        <v>26</v>
      </c>
      <c r="P115" s="7">
        <f t="shared" si="10"/>
        <v>186</v>
      </c>
      <c r="Q115" s="28">
        <f t="shared" si="6"/>
        <v>1.6150000000000002</v>
      </c>
      <c r="R115" s="9">
        <f t="shared" si="11"/>
        <v>27.446000000000005</v>
      </c>
      <c r="S115" s="10">
        <f t="shared" si="7"/>
        <v>213.446</v>
      </c>
      <c r="T115" s="11">
        <f t="shared" si="8"/>
        <v>0.59292035398230092</v>
      </c>
      <c r="U115" s="12">
        <f t="shared" si="9"/>
        <v>0.14755913978494622</v>
      </c>
      <c r="V115">
        <f>COUNTIF($L$2:L115,1)</f>
        <v>67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2.75" x14ac:dyDescent="0.2">
      <c r="A116" s="3">
        <v>114</v>
      </c>
      <c r="B116" s="4">
        <v>44428</v>
      </c>
      <c r="C116" s="3" t="s">
        <v>258</v>
      </c>
      <c r="D116" s="3" t="s">
        <v>45</v>
      </c>
      <c r="E116" s="3">
        <v>1</v>
      </c>
      <c r="F116" s="3" t="s">
        <v>242</v>
      </c>
      <c r="G116" s="3" t="s">
        <v>20</v>
      </c>
      <c r="H116" s="3" t="s">
        <v>23</v>
      </c>
      <c r="I116" s="3" t="s">
        <v>24</v>
      </c>
      <c r="J116" s="5" t="s">
        <v>36</v>
      </c>
      <c r="K116" s="23"/>
      <c r="L116" s="6" t="s">
        <v>25</v>
      </c>
      <c r="M116" s="7">
        <v>2.1</v>
      </c>
      <c r="N116" s="7">
        <v>2</v>
      </c>
      <c r="O116" s="8" t="s">
        <v>26</v>
      </c>
      <c r="P116" s="7">
        <f t="shared" si="10"/>
        <v>188</v>
      </c>
      <c r="Q116" s="29">
        <f t="shared" si="6"/>
        <v>-2</v>
      </c>
      <c r="R116" s="9">
        <f t="shared" si="11"/>
        <v>25.446000000000005</v>
      </c>
      <c r="S116" s="10">
        <f t="shared" si="7"/>
        <v>213.446</v>
      </c>
      <c r="T116" s="11">
        <f t="shared" si="8"/>
        <v>0.58771929824561409</v>
      </c>
      <c r="U116" s="12">
        <f t="shared" si="9"/>
        <v>0.13535106382978723</v>
      </c>
      <c r="V116">
        <f>COUNTIF($L$2:L116,1)</f>
        <v>67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2.75" x14ac:dyDescent="0.2">
      <c r="A117" s="3">
        <v>115</v>
      </c>
      <c r="B117" s="4">
        <v>44429</v>
      </c>
      <c r="C117" s="3" t="s">
        <v>259</v>
      </c>
      <c r="D117" s="3" t="s">
        <v>45</v>
      </c>
      <c r="E117" s="3">
        <v>1</v>
      </c>
      <c r="F117" s="3" t="s">
        <v>46</v>
      </c>
      <c r="G117" s="3" t="s">
        <v>20</v>
      </c>
      <c r="H117" s="3" t="s">
        <v>23</v>
      </c>
      <c r="I117" s="3" t="s">
        <v>24</v>
      </c>
      <c r="J117" s="33" t="s">
        <v>260</v>
      </c>
      <c r="K117" s="23" t="s">
        <v>32</v>
      </c>
      <c r="L117" s="6" t="s">
        <v>22</v>
      </c>
      <c r="M117" s="7">
        <v>1</v>
      </c>
      <c r="N117" s="7">
        <v>5</v>
      </c>
      <c r="O117" s="8" t="s">
        <v>26</v>
      </c>
      <c r="P117" s="7">
        <f t="shared" si="10"/>
        <v>193</v>
      </c>
      <c r="Q117" s="34">
        <f t="shared" si="6"/>
        <v>0</v>
      </c>
      <c r="R117" s="9">
        <f t="shared" si="11"/>
        <v>25.446000000000005</v>
      </c>
      <c r="S117" s="10">
        <f t="shared" si="7"/>
        <v>218.446</v>
      </c>
      <c r="T117" s="11">
        <f t="shared" si="8"/>
        <v>0.59130434782608698</v>
      </c>
      <c r="U117" s="12">
        <f t="shared" si="9"/>
        <v>0.13184455958549221</v>
      </c>
      <c r="V117">
        <f>COUNTIF($L$2:L117,1)</f>
        <v>68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2.75" x14ac:dyDescent="0.2">
      <c r="A118" s="3">
        <v>116</v>
      </c>
      <c r="B118" s="4">
        <v>44429</v>
      </c>
      <c r="C118" s="3" t="s">
        <v>261</v>
      </c>
      <c r="D118" s="3" t="s">
        <v>45</v>
      </c>
      <c r="E118" s="3">
        <v>1</v>
      </c>
      <c r="F118" s="3" t="s">
        <v>35</v>
      </c>
      <c r="G118" s="3" t="s">
        <v>20</v>
      </c>
      <c r="H118" s="3" t="s">
        <v>23</v>
      </c>
      <c r="I118" s="3" t="s">
        <v>24</v>
      </c>
      <c r="J118" s="5" t="s">
        <v>262</v>
      </c>
      <c r="K118" s="23"/>
      <c r="L118" s="6" t="s">
        <v>25</v>
      </c>
      <c r="M118" s="7">
        <v>2.1</v>
      </c>
      <c r="N118" s="7">
        <v>2</v>
      </c>
      <c r="O118" s="8" t="s">
        <v>26</v>
      </c>
      <c r="P118" s="7">
        <f t="shared" si="10"/>
        <v>195</v>
      </c>
      <c r="Q118" s="29">
        <f t="shared" si="6"/>
        <v>-2</v>
      </c>
      <c r="R118" s="9">
        <f t="shared" si="11"/>
        <v>23.446000000000005</v>
      </c>
      <c r="S118" s="10">
        <f t="shared" si="7"/>
        <v>218.446</v>
      </c>
      <c r="T118" s="11">
        <f t="shared" si="8"/>
        <v>0.58620689655172409</v>
      </c>
      <c r="U118" s="12">
        <f t="shared" si="9"/>
        <v>0.12023589743589742</v>
      </c>
      <c r="V118">
        <f>COUNTIF($L$2:L118,1)</f>
        <v>68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2.75" x14ac:dyDescent="0.2">
      <c r="A119" s="3">
        <v>117</v>
      </c>
      <c r="B119" s="4">
        <v>44429</v>
      </c>
      <c r="C119" s="3" t="s">
        <v>263</v>
      </c>
      <c r="D119" s="3" t="s">
        <v>45</v>
      </c>
      <c r="E119" s="3">
        <v>1</v>
      </c>
      <c r="F119" s="3">
        <v>2</v>
      </c>
      <c r="G119" s="3" t="s">
        <v>20</v>
      </c>
      <c r="H119" s="3" t="s">
        <v>23</v>
      </c>
      <c r="I119" s="3" t="s">
        <v>24</v>
      </c>
      <c r="J119" s="5" t="s">
        <v>132</v>
      </c>
      <c r="K119" s="23"/>
      <c r="L119" s="6" t="s">
        <v>25</v>
      </c>
      <c r="M119" s="7">
        <v>2</v>
      </c>
      <c r="N119" s="7">
        <v>1.5</v>
      </c>
      <c r="O119" s="8" t="s">
        <v>26</v>
      </c>
      <c r="P119" s="7">
        <f t="shared" si="10"/>
        <v>196.5</v>
      </c>
      <c r="Q119" s="29">
        <f t="shared" si="6"/>
        <v>-1.5</v>
      </c>
      <c r="R119" s="9">
        <f t="shared" si="11"/>
        <v>21.946000000000005</v>
      </c>
      <c r="S119" s="10">
        <f t="shared" si="7"/>
        <v>218.446</v>
      </c>
      <c r="T119" s="11">
        <f t="shared" si="8"/>
        <v>0.58119658119658124</v>
      </c>
      <c r="U119" s="12">
        <f t="shared" si="9"/>
        <v>0.11168447837150126</v>
      </c>
      <c r="V119">
        <f>COUNTIF($L$2:L119,1)</f>
        <v>68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2.75" x14ac:dyDescent="0.2">
      <c r="A120" s="3">
        <v>118</v>
      </c>
      <c r="B120" s="4">
        <v>44429</v>
      </c>
      <c r="C120" s="3" t="s">
        <v>264</v>
      </c>
      <c r="D120" s="3" t="s">
        <v>45</v>
      </c>
      <c r="E120" s="3">
        <v>1</v>
      </c>
      <c r="F120" s="3" t="s">
        <v>167</v>
      </c>
      <c r="G120" s="3" t="s">
        <v>20</v>
      </c>
      <c r="H120" s="3" t="s">
        <v>23</v>
      </c>
      <c r="I120" s="3" t="s">
        <v>24</v>
      </c>
      <c r="J120" s="5" t="s">
        <v>260</v>
      </c>
      <c r="K120" s="23"/>
      <c r="L120" s="6" t="s">
        <v>25</v>
      </c>
      <c r="M120" s="7">
        <v>2.1</v>
      </c>
      <c r="N120" s="7">
        <v>1.5</v>
      </c>
      <c r="O120" s="8" t="s">
        <v>26</v>
      </c>
      <c r="P120" s="7">
        <f t="shared" si="10"/>
        <v>198</v>
      </c>
      <c r="Q120" s="29">
        <f t="shared" si="6"/>
        <v>-1.5</v>
      </c>
      <c r="R120" s="9">
        <f t="shared" si="11"/>
        <v>20.446000000000005</v>
      </c>
      <c r="S120" s="10">
        <f t="shared" si="7"/>
        <v>218.446</v>
      </c>
      <c r="T120" s="11">
        <f t="shared" si="8"/>
        <v>0.57627118644067798</v>
      </c>
      <c r="U120" s="12">
        <f t="shared" si="9"/>
        <v>0.10326262626262625</v>
      </c>
      <c r="V120">
        <f>COUNTIF($L$2:L120,1)</f>
        <v>68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2.75" x14ac:dyDescent="0.2">
      <c r="A121" s="3">
        <v>119</v>
      </c>
      <c r="B121" s="4">
        <v>44429</v>
      </c>
      <c r="C121" s="3" t="s">
        <v>265</v>
      </c>
      <c r="D121" s="3" t="s">
        <v>45</v>
      </c>
      <c r="E121" s="3">
        <v>1</v>
      </c>
      <c r="F121" s="3" t="s">
        <v>35</v>
      </c>
      <c r="G121" s="3" t="s">
        <v>20</v>
      </c>
      <c r="H121" s="3" t="s">
        <v>23</v>
      </c>
      <c r="I121" s="3" t="s">
        <v>24</v>
      </c>
      <c r="J121" s="5" t="s">
        <v>186</v>
      </c>
      <c r="K121" s="23"/>
      <c r="L121" s="6" t="s">
        <v>25</v>
      </c>
      <c r="M121" s="7">
        <v>2.2000000000000002</v>
      </c>
      <c r="N121" s="7">
        <v>1.5</v>
      </c>
      <c r="O121" s="8" t="s">
        <v>26</v>
      </c>
      <c r="P121" s="7">
        <f t="shared" si="10"/>
        <v>199.5</v>
      </c>
      <c r="Q121" s="29">
        <f t="shared" si="6"/>
        <v>-1.5</v>
      </c>
      <c r="R121" s="9">
        <f t="shared" si="11"/>
        <v>18.946000000000005</v>
      </c>
      <c r="S121" s="10">
        <f t="shared" si="7"/>
        <v>218.446</v>
      </c>
      <c r="T121" s="11">
        <f t="shared" si="8"/>
        <v>0.5714285714285714</v>
      </c>
      <c r="U121" s="12">
        <f t="shared" si="9"/>
        <v>9.4967418546365909E-2</v>
      </c>
      <c r="V121">
        <f>COUNTIF($L$2:L121,1)</f>
        <v>68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25.5" x14ac:dyDescent="0.2">
      <c r="A122" s="3">
        <v>120</v>
      </c>
      <c r="B122" s="4">
        <v>44429</v>
      </c>
      <c r="C122" s="3" t="s">
        <v>266</v>
      </c>
      <c r="D122" s="3" t="s">
        <v>45</v>
      </c>
      <c r="E122" s="3">
        <v>2</v>
      </c>
      <c r="F122" s="3" t="s">
        <v>217</v>
      </c>
      <c r="G122" s="3" t="s">
        <v>20</v>
      </c>
      <c r="H122" s="3" t="s">
        <v>23</v>
      </c>
      <c r="I122" s="3" t="s">
        <v>24</v>
      </c>
      <c r="J122" s="13" t="s">
        <v>267</v>
      </c>
      <c r="K122" s="23"/>
      <c r="L122" s="6" t="s">
        <v>25</v>
      </c>
      <c r="M122" s="7">
        <v>2.2599999999999998</v>
      </c>
      <c r="N122" s="7">
        <v>1</v>
      </c>
      <c r="O122" s="8" t="s">
        <v>26</v>
      </c>
      <c r="P122" s="7">
        <f t="shared" si="10"/>
        <v>200.5</v>
      </c>
      <c r="Q122" s="29">
        <f t="shared" si="6"/>
        <v>-1</v>
      </c>
      <c r="R122" s="9">
        <f t="shared" si="11"/>
        <v>17.946000000000005</v>
      </c>
      <c r="S122" s="10">
        <f t="shared" si="7"/>
        <v>218.446</v>
      </c>
      <c r="T122" s="11">
        <f t="shared" si="8"/>
        <v>0.56666666666666665</v>
      </c>
      <c r="U122" s="12">
        <f t="shared" si="9"/>
        <v>8.9506234413965075E-2</v>
      </c>
      <c r="V122">
        <f>COUNTIF($L$2:L122,1)</f>
        <v>68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25.5" x14ac:dyDescent="0.2">
      <c r="A123" s="3">
        <v>121</v>
      </c>
      <c r="B123" s="4">
        <v>44429</v>
      </c>
      <c r="C123" s="3" t="s">
        <v>268</v>
      </c>
      <c r="D123" s="3" t="s">
        <v>45</v>
      </c>
      <c r="E123" s="3">
        <v>2</v>
      </c>
      <c r="F123" s="3" t="s">
        <v>269</v>
      </c>
      <c r="G123" s="3" t="s">
        <v>20</v>
      </c>
      <c r="H123" s="3" t="s">
        <v>23</v>
      </c>
      <c r="I123" s="3" t="s">
        <v>24</v>
      </c>
      <c r="J123" s="13" t="s">
        <v>270</v>
      </c>
      <c r="K123" s="23"/>
      <c r="L123" s="6" t="s">
        <v>22</v>
      </c>
      <c r="M123" s="7">
        <v>2.5499999999999998</v>
      </c>
      <c r="N123" s="7">
        <v>1.5</v>
      </c>
      <c r="O123" s="8" t="s">
        <v>26</v>
      </c>
      <c r="P123" s="7">
        <f t="shared" si="10"/>
        <v>202</v>
      </c>
      <c r="Q123" s="28">
        <f t="shared" si="6"/>
        <v>2.3249999999999997</v>
      </c>
      <c r="R123" s="9">
        <f t="shared" si="11"/>
        <v>20.271000000000004</v>
      </c>
      <c r="S123" s="10">
        <f t="shared" si="7"/>
        <v>222.27100000000002</v>
      </c>
      <c r="T123" s="11">
        <f t="shared" si="8"/>
        <v>0.57024793388429751</v>
      </c>
      <c r="U123" s="12">
        <f t="shared" si="9"/>
        <v>0.10035148514851493</v>
      </c>
      <c r="V123">
        <f>COUNTIF($L$2:L123,1)</f>
        <v>69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2.75" x14ac:dyDescent="0.2">
      <c r="A124" s="3">
        <v>122</v>
      </c>
      <c r="B124" s="4">
        <v>44429</v>
      </c>
      <c r="C124" s="3" t="s">
        <v>271</v>
      </c>
      <c r="D124" s="3" t="s">
        <v>45</v>
      </c>
      <c r="E124" s="3">
        <v>1</v>
      </c>
      <c r="F124" s="3" t="s">
        <v>242</v>
      </c>
      <c r="G124" s="3" t="s">
        <v>272</v>
      </c>
      <c r="H124" s="3" t="s">
        <v>23</v>
      </c>
      <c r="I124" s="3" t="s">
        <v>24</v>
      </c>
      <c r="J124" s="5" t="s">
        <v>40</v>
      </c>
      <c r="K124" s="23"/>
      <c r="L124" s="6" t="s">
        <v>25</v>
      </c>
      <c r="M124" s="7">
        <v>2</v>
      </c>
      <c r="N124" s="7">
        <v>1</v>
      </c>
      <c r="O124" s="8" t="s">
        <v>26</v>
      </c>
      <c r="P124" s="7">
        <f t="shared" si="10"/>
        <v>203</v>
      </c>
      <c r="Q124" s="29">
        <f t="shared" si="6"/>
        <v>-1</v>
      </c>
      <c r="R124" s="9">
        <f t="shared" si="11"/>
        <v>19.271000000000004</v>
      </c>
      <c r="S124" s="10">
        <f t="shared" si="7"/>
        <v>222.27100000000002</v>
      </c>
      <c r="T124" s="11">
        <f t="shared" si="8"/>
        <v>0.56557377049180324</v>
      </c>
      <c r="U124" s="12">
        <f t="shared" si="9"/>
        <v>9.4931034482758692E-2</v>
      </c>
      <c r="V124">
        <f>COUNTIF($L$2:L124,1)</f>
        <v>69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25.5" x14ac:dyDescent="0.2">
      <c r="A125" s="3">
        <v>123</v>
      </c>
      <c r="B125" s="4">
        <v>44429</v>
      </c>
      <c r="C125" s="3" t="s">
        <v>273</v>
      </c>
      <c r="D125" s="3" t="s">
        <v>45</v>
      </c>
      <c r="E125" s="3">
        <v>2</v>
      </c>
      <c r="F125" s="3" t="s">
        <v>274</v>
      </c>
      <c r="G125" s="3" t="s">
        <v>20</v>
      </c>
      <c r="H125" s="3" t="s">
        <v>23</v>
      </c>
      <c r="I125" s="3" t="s">
        <v>24</v>
      </c>
      <c r="J125" s="5" t="s">
        <v>275</v>
      </c>
      <c r="K125" s="23"/>
      <c r="L125" s="6" t="s">
        <v>25</v>
      </c>
      <c r="M125" s="7">
        <v>2.46</v>
      </c>
      <c r="N125" s="7">
        <v>1.5</v>
      </c>
      <c r="O125" s="8" t="s">
        <v>26</v>
      </c>
      <c r="P125" s="7">
        <f t="shared" si="10"/>
        <v>204.5</v>
      </c>
      <c r="Q125" s="29">
        <f t="shared" si="6"/>
        <v>-1.5</v>
      </c>
      <c r="R125" s="9">
        <f t="shared" si="11"/>
        <v>17.771000000000004</v>
      </c>
      <c r="S125" s="10">
        <f t="shared" si="7"/>
        <v>222.27100000000002</v>
      </c>
      <c r="T125" s="11">
        <f t="shared" si="8"/>
        <v>0.56097560975609762</v>
      </c>
      <c r="U125" s="12">
        <f t="shared" si="9"/>
        <v>8.6899755501222573E-2</v>
      </c>
      <c r="V125">
        <f>COUNTIF($L$2:L125,1)</f>
        <v>69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25.5" x14ac:dyDescent="0.2">
      <c r="A126" s="3">
        <v>124</v>
      </c>
      <c r="B126" s="4">
        <v>44429</v>
      </c>
      <c r="C126" s="3" t="s">
        <v>276</v>
      </c>
      <c r="D126" s="3" t="s">
        <v>45</v>
      </c>
      <c r="E126" s="3">
        <v>2</v>
      </c>
      <c r="F126" s="3" t="s">
        <v>277</v>
      </c>
      <c r="G126" s="3" t="s">
        <v>20</v>
      </c>
      <c r="H126" s="3" t="s">
        <v>23</v>
      </c>
      <c r="I126" s="3" t="s">
        <v>24</v>
      </c>
      <c r="J126" s="13" t="s">
        <v>278</v>
      </c>
      <c r="K126" s="23"/>
      <c r="L126" s="6" t="s">
        <v>22</v>
      </c>
      <c r="M126" s="7">
        <v>2.4</v>
      </c>
      <c r="N126" s="7">
        <v>1.5</v>
      </c>
      <c r="O126" s="8" t="s">
        <v>26</v>
      </c>
      <c r="P126" s="7">
        <f t="shared" si="10"/>
        <v>206</v>
      </c>
      <c r="Q126" s="28">
        <f t="shared" si="6"/>
        <v>2.0999999999999996</v>
      </c>
      <c r="R126" s="9">
        <f t="shared" si="11"/>
        <v>19.871000000000002</v>
      </c>
      <c r="S126" s="10">
        <f t="shared" si="7"/>
        <v>225.87100000000001</v>
      </c>
      <c r="T126" s="11">
        <f t="shared" si="8"/>
        <v>0.56451612903225812</v>
      </c>
      <c r="U126" s="12">
        <f t="shared" si="9"/>
        <v>9.646116504854374E-2</v>
      </c>
      <c r="V126">
        <f>COUNTIF($L$2:L126,1)</f>
        <v>70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2.75" x14ac:dyDescent="0.2">
      <c r="A127" s="3">
        <v>125</v>
      </c>
      <c r="B127" s="4">
        <v>44429</v>
      </c>
      <c r="C127" s="3" t="s">
        <v>279</v>
      </c>
      <c r="D127" s="3" t="s">
        <v>45</v>
      </c>
      <c r="E127" s="3">
        <v>1</v>
      </c>
      <c r="F127" s="3" t="s">
        <v>35</v>
      </c>
      <c r="G127" s="3" t="s">
        <v>20</v>
      </c>
      <c r="H127" s="3" t="s">
        <v>23</v>
      </c>
      <c r="I127" s="3" t="s">
        <v>24</v>
      </c>
      <c r="J127" s="13" t="s">
        <v>260</v>
      </c>
      <c r="K127" s="23"/>
      <c r="L127" s="6" t="s">
        <v>22</v>
      </c>
      <c r="M127" s="7">
        <v>2.2999999999999998</v>
      </c>
      <c r="N127" s="7">
        <v>1</v>
      </c>
      <c r="O127" s="8" t="s">
        <v>26</v>
      </c>
      <c r="P127" s="7">
        <f t="shared" si="10"/>
        <v>207</v>
      </c>
      <c r="Q127" s="28">
        <f t="shared" si="6"/>
        <v>1.2999999999999998</v>
      </c>
      <c r="R127" s="9">
        <f t="shared" si="11"/>
        <v>21.171000000000003</v>
      </c>
      <c r="S127" s="10">
        <f t="shared" si="7"/>
        <v>228.17099999999999</v>
      </c>
      <c r="T127" s="11">
        <f t="shared" si="8"/>
        <v>0.56799999999999995</v>
      </c>
      <c r="U127" s="12">
        <f t="shared" si="9"/>
        <v>0.10227536231884055</v>
      </c>
      <c r="V127">
        <f>COUNTIF($L$2:L127,1)</f>
        <v>71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7.25" customHeight="1" x14ac:dyDescent="0.2">
      <c r="A128" s="3">
        <v>126</v>
      </c>
      <c r="B128" s="4">
        <v>44429</v>
      </c>
      <c r="C128" s="3" t="s">
        <v>280</v>
      </c>
      <c r="D128" s="3" t="s">
        <v>45</v>
      </c>
      <c r="E128" s="3">
        <v>1</v>
      </c>
      <c r="F128" s="3" t="s">
        <v>35</v>
      </c>
      <c r="G128" s="3" t="s">
        <v>20</v>
      </c>
      <c r="H128" s="3" t="s">
        <v>23</v>
      </c>
      <c r="I128" s="3" t="s">
        <v>24</v>
      </c>
      <c r="J128" s="5" t="s">
        <v>41</v>
      </c>
      <c r="K128" s="23" t="s">
        <v>162</v>
      </c>
      <c r="L128" s="6" t="s">
        <v>25</v>
      </c>
      <c r="M128" s="7">
        <v>2</v>
      </c>
      <c r="N128" s="7">
        <v>1.5</v>
      </c>
      <c r="O128" s="8" t="s">
        <v>26</v>
      </c>
      <c r="P128" s="7">
        <f t="shared" si="10"/>
        <v>208.5</v>
      </c>
      <c r="Q128" s="29">
        <f t="shared" si="6"/>
        <v>-1.5</v>
      </c>
      <c r="R128" s="9">
        <f t="shared" si="11"/>
        <v>19.671000000000003</v>
      </c>
      <c r="S128" s="10">
        <f t="shared" si="7"/>
        <v>228.17099999999999</v>
      </c>
      <c r="T128" s="11">
        <f t="shared" si="8"/>
        <v>0.56349206349206349</v>
      </c>
      <c r="U128" s="12">
        <f t="shared" si="9"/>
        <v>9.4345323741007153E-2</v>
      </c>
      <c r="V128">
        <f>COUNTIF($L$2:L128,1)</f>
        <v>71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25.5" x14ac:dyDescent="0.2">
      <c r="A129" s="3">
        <v>127</v>
      </c>
      <c r="B129" s="4">
        <v>44430</v>
      </c>
      <c r="C129" s="3" t="s">
        <v>281</v>
      </c>
      <c r="D129" s="3" t="s">
        <v>45</v>
      </c>
      <c r="E129" s="3">
        <v>2</v>
      </c>
      <c r="F129" s="3" t="s">
        <v>282</v>
      </c>
      <c r="G129" s="3" t="s">
        <v>20</v>
      </c>
      <c r="H129" s="3" t="s">
        <v>23</v>
      </c>
      <c r="I129" s="3" t="s">
        <v>24</v>
      </c>
      <c r="J129" s="13" t="s">
        <v>283</v>
      </c>
      <c r="K129" s="23" t="s">
        <v>75</v>
      </c>
      <c r="L129" s="6" t="s">
        <v>25</v>
      </c>
      <c r="M129" s="7">
        <v>2.4</v>
      </c>
      <c r="N129" s="7">
        <v>4</v>
      </c>
      <c r="O129" s="8" t="s">
        <v>26</v>
      </c>
      <c r="P129" s="7">
        <f t="shared" si="10"/>
        <v>212.5</v>
      </c>
      <c r="Q129" s="29">
        <f t="shared" si="6"/>
        <v>-4</v>
      </c>
      <c r="R129" s="9">
        <f t="shared" si="11"/>
        <v>15.671000000000003</v>
      </c>
      <c r="S129" s="10">
        <f t="shared" si="7"/>
        <v>228.17099999999999</v>
      </c>
      <c r="T129" s="11">
        <f t="shared" si="8"/>
        <v>0.55905511811023623</v>
      </c>
      <c r="U129" s="12">
        <f t="shared" si="9"/>
        <v>7.3745882352941133E-2</v>
      </c>
      <c r="V129">
        <f>COUNTIF($L$2:L129,1)</f>
        <v>71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25.5" x14ac:dyDescent="0.2">
      <c r="A130" s="3">
        <v>128</v>
      </c>
      <c r="B130" s="4">
        <v>44430</v>
      </c>
      <c r="C130" s="3" t="s">
        <v>284</v>
      </c>
      <c r="D130" s="3" t="s">
        <v>45</v>
      </c>
      <c r="E130" s="3">
        <v>2</v>
      </c>
      <c r="F130" s="3" t="s">
        <v>285</v>
      </c>
      <c r="G130" s="3" t="s">
        <v>20</v>
      </c>
      <c r="H130" s="3" t="s">
        <v>23</v>
      </c>
      <c r="I130" s="3" t="s">
        <v>24</v>
      </c>
      <c r="J130" s="13" t="s">
        <v>286</v>
      </c>
      <c r="K130" s="23" t="s">
        <v>32</v>
      </c>
      <c r="L130" s="6" t="s">
        <v>25</v>
      </c>
      <c r="M130" s="7">
        <v>3.03</v>
      </c>
      <c r="N130" s="7">
        <v>1</v>
      </c>
      <c r="O130" s="8" t="s">
        <v>26</v>
      </c>
      <c r="P130" s="7">
        <f t="shared" si="10"/>
        <v>213.5</v>
      </c>
      <c r="Q130" s="29">
        <f t="shared" si="6"/>
        <v>-1</v>
      </c>
      <c r="R130" s="9">
        <f t="shared" si="11"/>
        <v>14.671000000000003</v>
      </c>
      <c r="S130" s="10">
        <f t="shared" si="7"/>
        <v>228.17099999999999</v>
      </c>
      <c r="T130" s="11">
        <f t="shared" si="8"/>
        <v>0.5546875</v>
      </c>
      <c r="U130" s="12">
        <f t="shared" si="9"/>
        <v>6.8716627634660382E-2</v>
      </c>
      <c r="V130">
        <f>COUNTIF($L$2:L130,1)</f>
        <v>71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2.75" x14ac:dyDescent="0.2">
      <c r="A131" s="3">
        <v>129</v>
      </c>
      <c r="B131" s="4">
        <v>44430</v>
      </c>
      <c r="C131" s="3" t="s">
        <v>287</v>
      </c>
      <c r="D131" s="3" t="s">
        <v>45</v>
      </c>
      <c r="E131" s="3">
        <v>1</v>
      </c>
      <c r="F131" s="3" t="s">
        <v>35</v>
      </c>
      <c r="G131" s="3" t="s">
        <v>20</v>
      </c>
      <c r="H131" s="3" t="s">
        <v>23</v>
      </c>
      <c r="I131" s="3" t="s">
        <v>24</v>
      </c>
      <c r="J131" s="33" t="s">
        <v>157</v>
      </c>
      <c r="K131" s="23"/>
      <c r="L131" s="6" t="s">
        <v>22</v>
      </c>
      <c r="M131" s="7">
        <v>1</v>
      </c>
      <c r="N131" s="7">
        <v>2</v>
      </c>
      <c r="O131" s="8" t="s">
        <v>26</v>
      </c>
      <c r="P131" s="7">
        <f t="shared" si="10"/>
        <v>215.5</v>
      </c>
      <c r="Q131" s="34">
        <f t="shared" ref="Q131:Q170" si="12">IF(AND(L131="1",O131="ja"),(N131*M131*0.95)-N131,IF(AND(L131="1",O131="nein"),N131*M131-N131,-N131))</f>
        <v>0</v>
      </c>
      <c r="R131" s="9">
        <f t="shared" si="11"/>
        <v>14.671000000000003</v>
      </c>
      <c r="S131" s="10">
        <f t="shared" ref="S131:S170" si="13">P131+R131</f>
        <v>230.17099999999999</v>
      </c>
      <c r="T131" s="11">
        <f t="shared" ref="T131:T170" si="14">V131/W131</f>
        <v>0.55813953488372092</v>
      </c>
      <c r="U131" s="12">
        <f t="shared" ref="U131:U170" si="15">((S131-P131)/P131)*100%</f>
        <v>6.8078886310904835E-2</v>
      </c>
      <c r="V131">
        <f>COUNTIF($L$2:L131,1)</f>
        <v>72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2.75" x14ac:dyDescent="0.2">
      <c r="A132" s="3">
        <v>130</v>
      </c>
      <c r="B132" s="4">
        <v>44430</v>
      </c>
      <c r="C132" s="3" t="s">
        <v>288</v>
      </c>
      <c r="D132" s="3" t="s">
        <v>45</v>
      </c>
      <c r="E132" s="3">
        <v>1</v>
      </c>
      <c r="F132" s="3" t="s">
        <v>35</v>
      </c>
      <c r="G132" s="3" t="s">
        <v>20</v>
      </c>
      <c r="H132" s="3" t="s">
        <v>23</v>
      </c>
      <c r="I132" s="3" t="s">
        <v>24</v>
      </c>
      <c r="J132" s="13" t="s">
        <v>260</v>
      </c>
      <c r="K132" s="23"/>
      <c r="L132" s="6" t="s">
        <v>22</v>
      </c>
      <c r="M132" s="7">
        <v>2.1</v>
      </c>
      <c r="N132" s="7">
        <v>1.5</v>
      </c>
      <c r="O132" s="8" t="s">
        <v>26</v>
      </c>
      <c r="P132" s="7">
        <f t="shared" ref="P132:P170" si="16">P131+N132</f>
        <v>217</v>
      </c>
      <c r="Q132" s="28">
        <f t="shared" si="12"/>
        <v>1.6500000000000004</v>
      </c>
      <c r="R132" s="9">
        <f t="shared" ref="R132:R170" si="17">R131+Q132</f>
        <v>16.321000000000005</v>
      </c>
      <c r="S132" s="10">
        <f t="shared" si="13"/>
        <v>233.321</v>
      </c>
      <c r="T132" s="11">
        <f t="shared" si="14"/>
        <v>0.56153846153846154</v>
      </c>
      <c r="U132" s="12">
        <f t="shared" si="15"/>
        <v>7.5211981566820268E-2</v>
      </c>
      <c r="V132">
        <f>COUNTIF($L$2:L132,1)</f>
        <v>73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38.25" x14ac:dyDescent="0.2">
      <c r="A133" s="3">
        <v>131</v>
      </c>
      <c r="B133" s="4">
        <v>44430</v>
      </c>
      <c r="C133" s="3" t="s">
        <v>289</v>
      </c>
      <c r="D133" s="3" t="s">
        <v>45</v>
      </c>
      <c r="E133" s="3">
        <v>3</v>
      </c>
      <c r="F133" s="3" t="s">
        <v>290</v>
      </c>
      <c r="G133" s="3" t="s">
        <v>20</v>
      </c>
      <c r="H133" s="3" t="s">
        <v>23</v>
      </c>
      <c r="I133" s="3" t="s">
        <v>24</v>
      </c>
      <c r="J133" s="13" t="s">
        <v>291</v>
      </c>
      <c r="K133" s="23"/>
      <c r="L133" s="6" t="s">
        <v>25</v>
      </c>
      <c r="M133" s="7">
        <v>6.5</v>
      </c>
      <c r="N133" s="7">
        <v>0.5</v>
      </c>
      <c r="O133" s="8" t="s">
        <v>26</v>
      </c>
      <c r="P133" s="7">
        <f t="shared" si="16"/>
        <v>217.5</v>
      </c>
      <c r="Q133" s="29">
        <f t="shared" si="12"/>
        <v>-0.5</v>
      </c>
      <c r="R133" s="9">
        <f t="shared" si="17"/>
        <v>15.821000000000005</v>
      </c>
      <c r="S133" s="10">
        <f t="shared" si="13"/>
        <v>233.321</v>
      </c>
      <c r="T133" s="11">
        <f t="shared" si="14"/>
        <v>0.5572519083969466</v>
      </c>
      <c r="U133" s="12">
        <f t="shared" si="15"/>
        <v>7.2740229885057461E-2</v>
      </c>
      <c r="V133">
        <f>COUNTIF($L$2:L133,1)</f>
        <v>73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5.5" x14ac:dyDescent="0.2">
      <c r="A134" s="3">
        <v>132</v>
      </c>
      <c r="B134" s="4">
        <v>44430</v>
      </c>
      <c r="C134" s="3" t="s">
        <v>292</v>
      </c>
      <c r="D134" s="3" t="s">
        <v>45</v>
      </c>
      <c r="E134" s="3">
        <v>2</v>
      </c>
      <c r="F134" s="3" t="s">
        <v>110</v>
      </c>
      <c r="G134" s="3" t="s">
        <v>20</v>
      </c>
      <c r="H134" s="3" t="s">
        <v>23</v>
      </c>
      <c r="I134" s="3" t="s">
        <v>24</v>
      </c>
      <c r="J134" s="13" t="s">
        <v>293</v>
      </c>
      <c r="K134" s="23"/>
      <c r="L134" s="6" t="s">
        <v>22</v>
      </c>
      <c r="M134" s="7">
        <v>2.63</v>
      </c>
      <c r="N134" s="7">
        <v>1</v>
      </c>
      <c r="O134" s="8" t="s">
        <v>26</v>
      </c>
      <c r="P134" s="7">
        <f t="shared" si="16"/>
        <v>218.5</v>
      </c>
      <c r="Q134" s="28">
        <f t="shared" si="12"/>
        <v>1.63</v>
      </c>
      <c r="R134" s="9">
        <f t="shared" si="17"/>
        <v>17.451000000000004</v>
      </c>
      <c r="S134" s="10">
        <f t="shared" si="13"/>
        <v>235.95099999999999</v>
      </c>
      <c r="T134" s="11">
        <f t="shared" si="14"/>
        <v>0.56060606060606055</v>
      </c>
      <c r="U134" s="12">
        <f t="shared" si="15"/>
        <v>7.9867276887871819E-2</v>
      </c>
      <c r="V134">
        <f>COUNTIF($L$2:L134,1)</f>
        <v>74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25.5" x14ac:dyDescent="0.2">
      <c r="A135" s="3">
        <v>133</v>
      </c>
      <c r="B135" s="4">
        <v>44430</v>
      </c>
      <c r="C135" s="3" t="s">
        <v>294</v>
      </c>
      <c r="D135" s="3" t="s">
        <v>45</v>
      </c>
      <c r="E135" s="3">
        <v>2</v>
      </c>
      <c r="F135" s="3" t="s">
        <v>193</v>
      </c>
      <c r="G135" s="3" t="s">
        <v>20</v>
      </c>
      <c r="H135" s="3" t="s">
        <v>23</v>
      </c>
      <c r="I135" s="3" t="s">
        <v>24</v>
      </c>
      <c r="J135" s="13" t="s">
        <v>295</v>
      </c>
      <c r="K135" s="23"/>
      <c r="L135" s="6" t="s">
        <v>22</v>
      </c>
      <c r="M135" s="7">
        <v>2.13</v>
      </c>
      <c r="N135" s="7">
        <v>1</v>
      </c>
      <c r="O135" s="8" t="s">
        <v>26</v>
      </c>
      <c r="P135" s="7">
        <f t="shared" si="16"/>
        <v>219.5</v>
      </c>
      <c r="Q135" s="28">
        <f t="shared" si="12"/>
        <v>1.1299999999999999</v>
      </c>
      <c r="R135" s="9">
        <f t="shared" si="17"/>
        <v>18.581000000000003</v>
      </c>
      <c r="S135" s="10">
        <f t="shared" si="13"/>
        <v>238.08100000000002</v>
      </c>
      <c r="T135" s="11">
        <f t="shared" si="14"/>
        <v>0.56390977443609025</v>
      </c>
      <c r="U135" s="12">
        <f t="shared" si="15"/>
        <v>8.4651480637813289E-2</v>
      </c>
      <c r="V135">
        <f>COUNTIF($L$2:L135,1)</f>
        <v>75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25.5" x14ac:dyDescent="0.2">
      <c r="A136" s="3">
        <v>134</v>
      </c>
      <c r="B136" s="4">
        <v>44430</v>
      </c>
      <c r="C136" s="3" t="s">
        <v>296</v>
      </c>
      <c r="D136" s="3" t="s">
        <v>56</v>
      </c>
      <c r="E136" s="3">
        <v>2</v>
      </c>
      <c r="F136" s="3" t="s">
        <v>297</v>
      </c>
      <c r="G136" s="3" t="s">
        <v>20</v>
      </c>
      <c r="H136" s="3" t="s">
        <v>23</v>
      </c>
      <c r="I136" s="3" t="s">
        <v>24</v>
      </c>
      <c r="J136" s="13" t="s">
        <v>298</v>
      </c>
      <c r="K136" s="23" t="s">
        <v>299</v>
      </c>
      <c r="L136" s="6" t="s">
        <v>25</v>
      </c>
      <c r="M136" s="7">
        <v>1.9530000000000001</v>
      </c>
      <c r="N136" s="7">
        <v>1.5</v>
      </c>
      <c r="O136" s="8" t="s">
        <v>26</v>
      </c>
      <c r="P136" s="7">
        <f t="shared" si="16"/>
        <v>221</v>
      </c>
      <c r="Q136" s="29">
        <f t="shared" si="12"/>
        <v>-1.5</v>
      </c>
      <c r="R136" s="30">
        <f t="shared" si="17"/>
        <v>17.081000000000003</v>
      </c>
      <c r="S136" s="31">
        <f t="shared" si="13"/>
        <v>238.08100000000002</v>
      </c>
      <c r="T136" s="32">
        <f t="shared" si="14"/>
        <v>0.55970149253731338</v>
      </c>
      <c r="U136" s="12">
        <f t="shared" si="15"/>
        <v>7.7289592760181075E-2</v>
      </c>
      <c r="V136">
        <f>COUNTIF($L$2:L136,1)</f>
        <v>75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25.5" x14ac:dyDescent="0.2">
      <c r="A137" s="3">
        <v>135</v>
      </c>
      <c r="B137" s="4">
        <v>44432</v>
      </c>
      <c r="C137" s="3" t="s">
        <v>300</v>
      </c>
      <c r="D137" s="3" t="s">
        <v>56</v>
      </c>
      <c r="E137" s="3">
        <v>1</v>
      </c>
      <c r="F137" s="3" t="s">
        <v>39</v>
      </c>
      <c r="G137" s="3" t="s">
        <v>20</v>
      </c>
      <c r="H137" s="3" t="s">
        <v>23</v>
      </c>
      <c r="I137" s="3" t="s">
        <v>24</v>
      </c>
      <c r="J137" s="5" t="s">
        <v>34</v>
      </c>
      <c r="K137" s="23" t="s">
        <v>301</v>
      </c>
      <c r="L137" s="6" t="s">
        <v>25</v>
      </c>
      <c r="M137" s="7">
        <v>2.2000000000000002</v>
      </c>
      <c r="N137" s="7">
        <v>2</v>
      </c>
      <c r="O137" s="8" t="s">
        <v>26</v>
      </c>
      <c r="P137" s="7">
        <f t="shared" si="16"/>
        <v>223</v>
      </c>
      <c r="Q137" s="29">
        <f t="shared" si="12"/>
        <v>-2</v>
      </c>
      <c r="R137" s="9">
        <f t="shared" si="17"/>
        <v>15.081000000000003</v>
      </c>
      <c r="S137" s="10">
        <f t="shared" si="13"/>
        <v>238.08100000000002</v>
      </c>
      <c r="T137" s="11">
        <f t="shared" si="14"/>
        <v>0.55555555555555558</v>
      </c>
      <c r="U137" s="12">
        <f t="shared" si="15"/>
        <v>6.7627802690583036E-2</v>
      </c>
      <c r="V137">
        <f>COUNTIF($L$2:L137,1)</f>
        <v>75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" customHeight="1" x14ac:dyDescent="0.2">
      <c r="A138" s="3">
        <v>136</v>
      </c>
      <c r="B138" s="4">
        <v>44432</v>
      </c>
      <c r="C138" s="3" t="s">
        <v>302</v>
      </c>
      <c r="D138" s="3" t="s">
        <v>56</v>
      </c>
      <c r="E138" s="3">
        <v>1</v>
      </c>
      <c r="F138" s="3" t="s">
        <v>303</v>
      </c>
      <c r="G138" s="3" t="s">
        <v>20</v>
      </c>
      <c r="H138" s="3" t="s">
        <v>23</v>
      </c>
      <c r="I138" s="3" t="s">
        <v>24</v>
      </c>
      <c r="J138" s="5" t="s">
        <v>47</v>
      </c>
      <c r="K138" s="23"/>
      <c r="L138" s="6" t="s">
        <v>25</v>
      </c>
      <c r="M138" s="7">
        <v>2.13</v>
      </c>
      <c r="N138" s="7">
        <v>1.5</v>
      </c>
      <c r="O138" s="8" t="s">
        <v>26</v>
      </c>
      <c r="P138" s="7">
        <f t="shared" si="16"/>
        <v>224.5</v>
      </c>
      <c r="Q138" s="29">
        <f t="shared" si="12"/>
        <v>-1.5</v>
      </c>
      <c r="R138" s="9">
        <f t="shared" si="17"/>
        <v>13.581000000000003</v>
      </c>
      <c r="S138" s="10">
        <f t="shared" si="13"/>
        <v>238.08100000000002</v>
      </c>
      <c r="T138" s="11">
        <f t="shared" si="14"/>
        <v>0.55147058823529416</v>
      </c>
      <c r="U138" s="12">
        <f t="shared" si="15"/>
        <v>6.0494432071269567E-2</v>
      </c>
      <c r="V138">
        <f>COUNTIF($L$2:L138,1)</f>
        <v>75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" customHeight="1" x14ac:dyDescent="0.2">
      <c r="A139" s="3">
        <v>137</v>
      </c>
      <c r="B139" s="4">
        <v>44433</v>
      </c>
      <c r="C139" s="3" t="s">
        <v>304</v>
      </c>
      <c r="D139" s="3" t="s">
        <v>56</v>
      </c>
      <c r="E139" s="3">
        <v>1</v>
      </c>
      <c r="F139" s="3" t="s">
        <v>46</v>
      </c>
      <c r="G139" s="3" t="s">
        <v>20</v>
      </c>
      <c r="H139" s="3" t="s">
        <v>23</v>
      </c>
      <c r="I139" s="3" t="s">
        <v>24</v>
      </c>
      <c r="J139" s="5" t="s">
        <v>186</v>
      </c>
      <c r="K139" s="23" t="s">
        <v>32</v>
      </c>
      <c r="L139" s="6" t="s">
        <v>25</v>
      </c>
      <c r="M139" s="7">
        <v>1.97</v>
      </c>
      <c r="N139" s="7">
        <v>2</v>
      </c>
      <c r="O139" s="8" t="s">
        <v>26</v>
      </c>
      <c r="P139" s="7">
        <f t="shared" si="16"/>
        <v>226.5</v>
      </c>
      <c r="Q139" s="29">
        <f t="shared" si="12"/>
        <v>-2</v>
      </c>
      <c r="R139" s="9">
        <f t="shared" si="17"/>
        <v>11.581000000000003</v>
      </c>
      <c r="S139" s="10">
        <f t="shared" si="13"/>
        <v>238.08100000000002</v>
      </c>
      <c r="T139" s="11">
        <f t="shared" si="14"/>
        <v>0.54744525547445255</v>
      </c>
      <c r="U139" s="12">
        <f t="shared" si="15"/>
        <v>5.1130242825607138E-2</v>
      </c>
      <c r="V139">
        <f>COUNTIF($L$2:L139,1)</f>
        <v>75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5" customHeight="1" x14ac:dyDescent="0.2">
      <c r="A140" s="3">
        <v>138</v>
      </c>
      <c r="B140" s="4">
        <v>44433</v>
      </c>
      <c r="C140" s="3" t="s">
        <v>305</v>
      </c>
      <c r="D140" s="3" t="s">
        <v>56</v>
      </c>
      <c r="E140" s="3">
        <v>1</v>
      </c>
      <c r="F140" s="3" t="s">
        <v>58</v>
      </c>
      <c r="G140" s="3" t="s">
        <v>20</v>
      </c>
      <c r="H140" s="3" t="s">
        <v>69</v>
      </c>
      <c r="I140" s="3" t="s">
        <v>21</v>
      </c>
      <c r="J140" s="13" t="s">
        <v>37</v>
      </c>
      <c r="K140" s="23"/>
      <c r="L140" s="6" t="s">
        <v>22</v>
      </c>
      <c r="M140" s="7">
        <v>2</v>
      </c>
      <c r="N140" s="7">
        <v>1.5</v>
      </c>
      <c r="O140" s="8" t="s">
        <v>26</v>
      </c>
      <c r="P140" s="7">
        <f t="shared" si="16"/>
        <v>228</v>
      </c>
      <c r="Q140" s="28">
        <f t="shared" si="12"/>
        <v>1.5</v>
      </c>
      <c r="R140" s="9">
        <f t="shared" si="17"/>
        <v>13.081000000000003</v>
      </c>
      <c r="S140" s="10">
        <f t="shared" si="13"/>
        <v>241.08100000000002</v>
      </c>
      <c r="T140" s="11">
        <f t="shared" si="14"/>
        <v>0.55072463768115942</v>
      </c>
      <c r="U140" s="12">
        <f t="shared" si="15"/>
        <v>5.7372807017543936E-2</v>
      </c>
      <c r="V140">
        <f>COUNTIF($L$2:L140,1)</f>
        <v>76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25.5" x14ac:dyDescent="0.2">
      <c r="A141" s="3">
        <v>139</v>
      </c>
      <c r="B141" s="4">
        <v>44433</v>
      </c>
      <c r="C141" s="3" t="s">
        <v>306</v>
      </c>
      <c r="D141" s="3" t="s">
        <v>45</v>
      </c>
      <c r="E141" s="3">
        <v>2</v>
      </c>
      <c r="F141" s="3" t="s">
        <v>307</v>
      </c>
      <c r="G141" s="3" t="s">
        <v>20</v>
      </c>
      <c r="H141" s="3" t="s">
        <v>23</v>
      </c>
      <c r="I141" s="3" t="s">
        <v>24</v>
      </c>
      <c r="J141" s="13" t="s">
        <v>308</v>
      </c>
      <c r="K141" s="23"/>
      <c r="L141" s="6" t="s">
        <v>25</v>
      </c>
      <c r="M141" s="7">
        <v>2.99</v>
      </c>
      <c r="N141" s="7">
        <v>1</v>
      </c>
      <c r="O141" s="8" t="s">
        <v>26</v>
      </c>
      <c r="P141" s="7">
        <f t="shared" si="16"/>
        <v>229</v>
      </c>
      <c r="Q141" s="29">
        <f t="shared" si="12"/>
        <v>-1</v>
      </c>
      <c r="R141" s="9">
        <f t="shared" si="17"/>
        <v>12.081000000000003</v>
      </c>
      <c r="S141" s="10">
        <f t="shared" si="13"/>
        <v>241.08100000000002</v>
      </c>
      <c r="T141" s="11">
        <f t="shared" si="14"/>
        <v>0.5467625899280576</v>
      </c>
      <c r="U141" s="12">
        <f t="shared" si="15"/>
        <v>5.2755458515283918E-2</v>
      </c>
      <c r="V141">
        <f>COUNTIF($L$2:L141,1)</f>
        <v>76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5" customHeight="1" x14ac:dyDescent="0.2">
      <c r="A142" s="3">
        <v>140</v>
      </c>
      <c r="B142" s="4">
        <v>44433</v>
      </c>
      <c r="C142" s="3" t="s">
        <v>309</v>
      </c>
      <c r="D142" s="3" t="s">
        <v>56</v>
      </c>
      <c r="E142" s="3">
        <v>1</v>
      </c>
      <c r="F142" s="3" t="s">
        <v>310</v>
      </c>
      <c r="G142" s="3" t="s">
        <v>20</v>
      </c>
      <c r="H142" s="3" t="s">
        <v>23</v>
      </c>
      <c r="I142" s="3" t="s">
        <v>24</v>
      </c>
      <c r="J142" s="13" t="s">
        <v>311</v>
      </c>
      <c r="K142" s="23"/>
      <c r="L142" s="6" t="s">
        <v>22</v>
      </c>
      <c r="M142" s="7">
        <v>1.8919999999999999</v>
      </c>
      <c r="N142" s="7">
        <v>4</v>
      </c>
      <c r="O142" s="8" t="s">
        <v>26</v>
      </c>
      <c r="P142" s="7">
        <f t="shared" si="16"/>
        <v>233</v>
      </c>
      <c r="Q142" s="28">
        <f t="shared" si="12"/>
        <v>3.5679999999999996</v>
      </c>
      <c r="R142" s="9">
        <f t="shared" si="17"/>
        <v>15.649000000000003</v>
      </c>
      <c r="S142" s="10">
        <f t="shared" si="13"/>
        <v>248.649</v>
      </c>
      <c r="T142" s="11">
        <f t="shared" si="14"/>
        <v>0.55000000000000004</v>
      </c>
      <c r="U142" s="12">
        <f t="shared" si="15"/>
        <v>6.7163090128755362E-2</v>
      </c>
      <c r="V142">
        <f>COUNTIF($L$2:L142,1)</f>
        <v>77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" customHeight="1" x14ac:dyDescent="0.2">
      <c r="A143" s="3">
        <v>141</v>
      </c>
      <c r="B143" s="4">
        <v>44433</v>
      </c>
      <c r="C143" s="3" t="s">
        <v>312</v>
      </c>
      <c r="D143" s="3" t="s">
        <v>56</v>
      </c>
      <c r="E143" s="3">
        <v>1</v>
      </c>
      <c r="F143" s="3" t="s">
        <v>46</v>
      </c>
      <c r="G143" s="3" t="s">
        <v>20</v>
      </c>
      <c r="H143" s="3" t="s">
        <v>23</v>
      </c>
      <c r="I143" s="3" t="s">
        <v>24</v>
      </c>
      <c r="J143" s="13" t="s">
        <v>30</v>
      </c>
      <c r="K143" s="23"/>
      <c r="L143" s="6" t="s">
        <v>22</v>
      </c>
      <c r="M143" s="7">
        <v>1.9339999999999999</v>
      </c>
      <c r="N143" s="7">
        <v>2</v>
      </c>
      <c r="O143" s="8" t="s">
        <v>26</v>
      </c>
      <c r="P143" s="7">
        <f t="shared" si="16"/>
        <v>235</v>
      </c>
      <c r="Q143" s="28">
        <f t="shared" si="12"/>
        <v>1.8679999999999999</v>
      </c>
      <c r="R143" s="9">
        <f t="shared" si="17"/>
        <v>17.517000000000003</v>
      </c>
      <c r="S143" s="10">
        <f t="shared" si="13"/>
        <v>252.517</v>
      </c>
      <c r="T143" s="11">
        <f t="shared" si="14"/>
        <v>0.55319148936170215</v>
      </c>
      <c r="U143" s="12">
        <f t="shared" si="15"/>
        <v>7.4540425531914881E-2</v>
      </c>
      <c r="V143">
        <f>COUNTIF($L$2:L143,1)</f>
        <v>78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5" customHeight="1" x14ac:dyDescent="0.2">
      <c r="A144" s="3">
        <v>142</v>
      </c>
      <c r="B144" s="4">
        <v>44433</v>
      </c>
      <c r="C144" s="3" t="s">
        <v>313</v>
      </c>
      <c r="D144" s="3" t="s">
        <v>56</v>
      </c>
      <c r="E144" s="3">
        <v>1</v>
      </c>
      <c r="F144" s="3" t="s">
        <v>314</v>
      </c>
      <c r="G144" s="3" t="s">
        <v>20</v>
      </c>
      <c r="H144" s="3" t="s">
        <v>23</v>
      </c>
      <c r="I144" s="3" t="s">
        <v>21</v>
      </c>
      <c r="J144" s="5" t="s">
        <v>27</v>
      </c>
      <c r="K144" s="23"/>
      <c r="L144" s="6" t="s">
        <v>25</v>
      </c>
      <c r="M144" s="7">
        <v>2.23</v>
      </c>
      <c r="N144" s="7">
        <v>1</v>
      </c>
      <c r="O144" s="8" t="s">
        <v>26</v>
      </c>
      <c r="P144" s="7">
        <f t="shared" si="16"/>
        <v>236</v>
      </c>
      <c r="Q144" s="29">
        <f t="shared" si="12"/>
        <v>-1</v>
      </c>
      <c r="R144" s="9">
        <f t="shared" si="17"/>
        <v>16.517000000000003</v>
      </c>
      <c r="S144" s="10">
        <f t="shared" si="13"/>
        <v>252.517</v>
      </c>
      <c r="T144" s="11">
        <f t="shared" si="14"/>
        <v>0.54929577464788737</v>
      </c>
      <c r="U144" s="12">
        <f t="shared" si="15"/>
        <v>6.9987288135593198E-2</v>
      </c>
      <c r="V144">
        <f>COUNTIF($L$2:L144,1)</f>
        <v>78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5" customHeight="1" x14ac:dyDescent="0.2">
      <c r="A145" s="3">
        <v>143</v>
      </c>
      <c r="B145" s="4">
        <v>44433</v>
      </c>
      <c r="C145" s="3" t="s">
        <v>315</v>
      </c>
      <c r="D145" s="3" t="s">
        <v>56</v>
      </c>
      <c r="E145" s="3">
        <v>1</v>
      </c>
      <c r="F145" s="3" t="s">
        <v>316</v>
      </c>
      <c r="G145" s="3" t="s">
        <v>20</v>
      </c>
      <c r="H145" s="3" t="s">
        <v>23</v>
      </c>
      <c r="I145" s="3" t="s">
        <v>21</v>
      </c>
      <c r="J145" s="13" t="s">
        <v>317</v>
      </c>
      <c r="K145" s="23"/>
      <c r="L145" s="6" t="s">
        <v>22</v>
      </c>
      <c r="M145" s="7">
        <v>2.65</v>
      </c>
      <c r="N145" s="7">
        <v>1</v>
      </c>
      <c r="O145" s="8" t="s">
        <v>26</v>
      </c>
      <c r="P145" s="7">
        <f t="shared" si="16"/>
        <v>237</v>
      </c>
      <c r="Q145" s="28">
        <f t="shared" si="12"/>
        <v>1.65</v>
      </c>
      <c r="R145" s="9">
        <f t="shared" si="17"/>
        <v>18.167000000000002</v>
      </c>
      <c r="S145" s="10">
        <f t="shared" si="13"/>
        <v>255.167</v>
      </c>
      <c r="T145" s="11">
        <f t="shared" si="14"/>
        <v>0.55244755244755239</v>
      </c>
      <c r="U145" s="12">
        <f t="shared" si="15"/>
        <v>7.6654008438818574E-2</v>
      </c>
      <c r="V145">
        <f>COUNTIF($L$2:L145,1)</f>
        <v>79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5" customHeight="1" x14ac:dyDescent="0.2">
      <c r="A146" s="3">
        <v>144</v>
      </c>
      <c r="B146" s="4">
        <v>44433</v>
      </c>
      <c r="C146" s="3" t="s">
        <v>315</v>
      </c>
      <c r="D146" s="3" t="s">
        <v>56</v>
      </c>
      <c r="E146" s="3">
        <v>1</v>
      </c>
      <c r="F146" s="3" t="s">
        <v>318</v>
      </c>
      <c r="G146" s="3" t="s">
        <v>20</v>
      </c>
      <c r="H146" s="3" t="s">
        <v>23</v>
      </c>
      <c r="I146" s="3" t="s">
        <v>21</v>
      </c>
      <c r="J146" s="13" t="s">
        <v>317</v>
      </c>
      <c r="K146" s="23"/>
      <c r="L146" s="6" t="s">
        <v>22</v>
      </c>
      <c r="M146" s="7">
        <v>2.63</v>
      </c>
      <c r="N146" s="7">
        <v>1</v>
      </c>
      <c r="O146" s="8" t="s">
        <v>26</v>
      </c>
      <c r="P146" s="7">
        <f t="shared" si="16"/>
        <v>238</v>
      </c>
      <c r="Q146" s="28">
        <f t="shared" si="12"/>
        <v>1.63</v>
      </c>
      <c r="R146" s="9">
        <f t="shared" si="17"/>
        <v>19.797000000000001</v>
      </c>
      <c r="S146" s="10">
        <f t="shared" si="13"/>
        <v>257.79700000000003</v>
      </c>
      <c r="T146" s="11">
        <f t="shared" si="14"/>
        <v>0.55555555555555558</v>
      </c>
      <c r="U146" s="12">
        <f t="shared" si="15"/>
        <v>8.3180672268907671E-2</v>
      </c>
      <c r="V146">
        <f>COUNTIF($L$2:L146,1)</f>
        <v>80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5" customHeight="1" x14ac:dyDescent="0.2">
      <c r="A147" s="3">
        <v>145</v>
      </c>
      <c r="B147" s="4">
        <v>44433</v>
      </c>
      <c r="C147" s="3" t="s">
        <v>315</v>
      </c>
      <c r="D147" s="3" t="s">
        <v>56</v>
      </c>
      <c r="E147" s="3">
        <v>1</v>
      </c>
      <c r="F147" s="3" t="s">
        <v>319</v>
      </c>
      <c r="G147" s="3" t="s">
        <v>20</v>
      </c>
      <c r="H147" s="3" t="s">
        <v>23</v>
      </c>
      <c r="I147" s="3" t="s">
        <v>21</v>
      </c>
      <c r="J147" s="5" t="s">
        <v>317</v>
      </c>
      <c r="K147" s="23" t="s">
        <v>320</v>
      </c>
      <c r="L147" s="6" t="s">
        <v>25</v>
      </c>
      <c r="M147" s="7">
        <v>2.52</v>
      </c>
      <c r="N147" s="7">
        <v>1</v>
      </c>
      <c r="O147" s="8" t="s">
        <v>26</v>
      </c>
      <c r="P147" s="7">
        <f t="shared" si="16"/>
        <v>239</v>
      </c>
      <c r="Q147" s="29">
        <f t="shared" si="12"/>
        <v>-1</v>
      </c>
      <c r="R147" s="9">
        <f t="shared" si="17"/>
        <v>18.797000000000001</v>
      </c>
      <c r="S147" s="10">
        <f t="shared" si="13"/>
        <v>257.79700000000003</v>
      </c>
      <c r="T147" s="11">
        <f t="shared" si="14"/>
        <v>0.55172413793103448</v>
      </c>
      <c r="U147" s="12">
        <f t="shared" si="15"/>
        <v>7.8648535564853669E-2</v>
      </c>
      <c r="V147">
        <f>COUNTIF($L$2:L147,1)</f>
        <v>80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15" customHeight="1" x14ac:dyDescent="0.2">
      <c r="A148" s="3">
        <v>146</v>
      </c>
      <c r="B148" s="4">
        <v>44435</v>
      </c>
      <c r="C148" s="3" t="s">
        <v>321</v>
      </c>
      <c r="D148" s="3" t="s">
        <v>45</v>
      </c>
      <c r="E148" s="3">
        <v>1</v>
      </c>
      <c r="F148" s="3" t="s">
        <v>134</v>
      </c>
      <c r="G148" s="3" t="s">
        <v>272</v>
      </c>
      <c r="H148" s="3" t="s">
        <v>23</v>
      </c>
      <c r="I148" s="3" t="s">
        <v>24</v>
      </c>
      <c r="J148" s="13" t="s">
        <v>322</v>
      </c>
      <c r="K148" s="23"/>
      <c r="L148" s="6" t="s">
        <v>22</v>
      </c>
      <c r="M148" s="7">
        <v>2</v>
      </c>
      <c r="N148" s="7">
        <v>2</v>
      </c>
      <c r="O148" s="8" t="s">
        <v>26</v>
      </c>
      <c r="P148" s="7">
        <f t="shared" si="16"/>
        <v>241</v>
      </c>
      <c r="Q148" s="28">
        <f t="shared" si="12"/>
        <v>2</v>
      </c>
      <c r="R148" s="9">
        <f t="shared" si="17"/>
        <v>20.797000000000001</v>
      </c>
      <c r="S148" s="10">
        <f t="shared" si="13"/>
        <v>261.79700000000003</v>
      </c>
      <c r="T148" s="11">
        <f t="shared" si="14"/>
        <v>0.5547945205479452</v>
      </c>
      <c r="U148" s="12">
        <f t="shared" si="15"/>
        <v>8.6294605809128733E-2</v>
      </c>
      <c r="V148">
        <f>COUNTIF($L$2:L148,1)</f>
        <v>81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25.5" x14ac:dyDescent="0.2">
      <c r="A149" s="3">
        <v>147</v>
      </c>
      <c r="B149" s="4">
        <v>44435</v>
      </c>
      <c r="C149" s="3" t="s">
        <v>323</v>
      </c>
      <c r="D149" s="3" t="s">
        <v>45</v>
      </c>
      <c r="E149" s="3">
        <v>2</v>
      </c>
      <c r="F149" s="3" t="s">
        <v>324</v>
      </c>
      <c r="G149" s="3" t="s">
        <v>20</v>
      </c>
      <c r="H149" s="3" t="s">
        <v>23</v>
      </c>
      <c r="I149" s="3" t="s">
        <v>24</v>
      </c>
      <c r="J149" s="13" t="s">
        <v>325</v>
      </c>
      <c r="K149" s="23" t="s">
        <v>362</v>
      </c>
      <c r="L149" s="6" t="s">
        <v>25</v>
      </c>
      <c r="M149" s="7">
        <v>2.1</v>
      </c>
      <c r="N149" s="7">
        <v>1.5</v>
      </c>
      <c r="O149" s="8" t="s">
        <v>26</v>
      </c>
      <c r="P149" s="7">
        <f t="shared" si="16"/>
        <v>242.5</v>
      </c>
      <c r="Q149" s="29">
        <f t="shared" si="12"/>
        <v>-1.5</v>
      </c>
      <c r="R149" s="9">
        <f t="shared" si="17"/>
        <v>19.297000000000001</v>
      </c>
      <c r="S149" s="10">
        <f t="shared" si="13"/>
        <v>261.79700000000003</v>
      </c>
      <c r="T149" s="11">
        <f t="shared" si="14"/>
        <v>0.55102040816326525</v>
      </c>
      <c r="U149" s="12">
        <f t="shared" si="15"/>
        <v>7.9575257731958865E-2</v>
      </c>
      <c r="V149">
        <f>COUNTIF($L$2:L149,1)</f>
        <v>81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25.5" x14ac:dyDescent="0.2">
      <c r="A150" s="3">
        <v>148</v>
      </c>
      <c r="B150" s="4">
        <v>44435</v>
      </c>
      <c r="C150" s="3" t="s">
        <v>326</v>
      </c>
      <c r="D150" s="3" t="s">
        <v>45</v>
      </c>
      <c r="E150" s="3">
        <v>2</v>
      </c>
      <c r="F150" s="3" t="s">
        <v>327</v>
      </c>
      <c r="G150" s="3" t="s">
        <v>20</v>
      </c>
      <c r="H150" s="3" t="s">
        <v>23</v>
      </c>
      <c r="I150" s="3" t="s">
        <v>24</v>
      </c>
      <c r="J150" s="33" t="s">
        <v>328</v>
      </c>
      <c r="K150" s="23"/>
      <c r="L150" s="6" t="s">
        <v>22</v>
      </c>
      <c r="M150" s="7">
        <v>1</v>
      </c>
      <c r="N150" s="7">
        <v>1</v>
      </c>
      <c r="O150" s="8" t="s">
        <v>26</v>
      </c>
      <c r="P150" s="7">
        <f t="shared" si="16"/>
        <v>243.5</v>
      </c>
      <c r="Q150" s="34">
        <f t="shared" si="12"/>
        <v>0</v>
      </c>
      <c r="R150" s="9">
        <f t="shared" si="17"/>
        <v>19.297000000000001</v>
      </c>
      <c r="S150" s="10">
        <f t="shared" si="13"/>
        <v>262.79700000000003</v>
      </c>
      <c r="T150" s="11">
        <f t="shared" si="14"/>
        <v>0.55405405405405406</v>
      </c>
      <c r="U150" s="12">
        <f t="shared" si="15"/>
        <v>7.9248459958932344E-2</v>
      </c>
      <c r="V150">
        <f>COUNTIF($L$2:L150,1)</f>
        <v>82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5" customHeight="1" x14ac:dyDescent="0.2">
      <c r="A151" s="3">
        <v>149</v>
      </c>
      <c r="B151" s="4">
        <v>44435</v>
      </c>
      <c r="C151" s="3" t="s">
        <v>329</v>
      </c>
      <c r="D151" s="3" t="s">
        <v>45</v>
      </c>
      <c r="E151" s="3">
        <v>1</v>
      </c>
      <c r="F151" s="3" t="s">
        <v>156</v>
      </c>
      <c r="G151" s="3" t="s">
        <v>20</v>
      </c>
      <c r="H151" s="3" t="s">
        <v>23</v>
      </c>
      <c r="I151" s="3" t="s">
        <v>24</v>
      </c>
      <c r="J151" s="33" t="s">
        <v>99</v>
      </c>
      <c r="K151" s="23"/>
      <c r="L151" s="6" t="s">
        <v>22</v>
      </c>
      <c r="M151" s="7">
        <v>1</v>
      </c>
      <c r="N151" s="7">
        <v>1.5</v>
      </c>
      <c r="O151" s="8" t="s">
        <v>26</v>
      </c>
      <c r="P151" s="7">
        <f t="shared" si="16"/>
        <v>245</v>
      </c>
      <c r="Q151" s="34">
        <f t="shared" si="12"/>
        <v>0</v>
      </c>
      <c r="R151" s="9">
        <f t="shared" si="17"/>
        <v>19.297000000000001</v>
      </c>
      <c r="S151" s="10">
        <f t="shared" si="13"/>
        <v>264.29700000000003</v>
      </c>
      <c r="T151" s="11">
        <f t="shared" si="14"/>
        <v>0.55704697986577179</v>
      </c>
      <c r="U151" s="12">
        <f t="shared" si="15"/>
        <v>7.8763265306122557E-2</v>
      </c>
      <c r="V151">
        <f>COUNTIF($L$2:L151,1)</f>
        <v>83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5" customHeight="1" x14ac:dyDescent="0.2">
      <c r="A152" s="3">
        <v>150</v>
      </c>
      <c r="B152" s="4">
        <v>44436</v>
      </c>
      <c r="C152" s="3" t="s">
        <v>330</v>
      </c>
      <c r="D152" s="3" t="s">
        <v>45</v>
      </c>
      <c r="E152" s="3">
        <v>1</v>
      </c>
      <c r="F152" s="3" t="s">
        <v>66</v>
      </c>
      <c r="G152" s="3" t="s">
        <v>20</v>
      </c>
      <c r="H152" s="3" t="s">
        <v>23</v>
      </c>
      <c r="I152" s="3" t="s">
        <v>21</v>
      </c>
      <c r="J152" s="5" t="s">
        <v>40</v>
      </c>
      <c r="K152" s="23" t="s">
        <v>331</v>
      </c>
      <c r="L152" s="6" t="s">
        <v>25</v>
      </c>
      <c r="M152" s="7">
        <v>1.925</v>
      </c>
      <c r="N152" s="7">
        <v>1.5</v>
      </c>
      <c r="O152" s="8" t="s">
        <v>26</v>
      </c>
      <c r="P152" s="7">
        <f t="shared" si="16"/>
        <v>246.5</v>
      </c>
      <c r="Q152" s="29">
        <f t="shared" si="12"/>
        <v>-1.5</v>
      </c>
      <c r="R152" s="9">
        <f t="shared" si="17"/>
        <v>17.797000000000001</v>
      </c>
      <c r="S152" s="10">
        <f t="shared" si="13"/>
        <v>264.29700000000003</v>
      </c>
      <c r="T152" s="11">
        <f t="shared" si="14"/>
        <v>0.55333333333333334</v>
      </c>
      <c r="U152" s="12">
        <f t="shared" si="15"/>
        <v>7.2198782961460553E-2</v>
      </c>
      <c r="V152">
        <f>COUNTIF($L$2:L152,1)</f>
        <v>83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5" customHeight="1" x14ac:dyDescent="0.2">
      <c r="A153" s="3">
        <v>151</v>
      </c>
      <c r="B153" s="4">
        <v>44436</v>
      </c>
      <c r="C153" s="3" t="s">
        <v>332</v>
      </c>
      <c r="D153" s="3" t="s">
        <v>45</v>
      </c>
      <c r="E153" s="3">
        <v>1</v>
      </c>
      <c r="F153" s="3" t="s">
        <v>38</v>
      </c>
      <c r="G153" s="3" t="s">
        <v>20</v>
      </c>
      <c r="H153" s="3" t="s">
        <v>69</v>
      </c>
      <c r="I153" s="3" t="s">
        <v>21</v>
      </c>
      <c r="J153" s="5" t="s">
        <v>36</v>
      </c>
      <c r="K153" s="23" t="s">
        <v>32</v>
      </c>
      <c r="L153" s="6" t="s">
        <v>25</v>
      </c>
      <c r="M153" s="7">
        <v>1.97</v>
      </c>
      <c r="N153" s="7">
        <v>1.5</v>
      </c>
      <c r="O153" s="8" t="s">
        <v>26</v>
      </c>
      <c r="P153" s="7">
        <f t="shared" si="16"/>
        <v>248</v>
      </c>
      <c r="Q153" s="29">
        <f t="shared" si="12"/>
        <v>-1.5</v>
      </c>
      <c r="R153" s="9">
        <f t="shared" si="17"/>
        <v>16.297000000000001</v>
      </c>
      <c r="S153" s="10">
        <f t="shared" si="13"/>
        <v>264.29700000000003</v>
      </c>
      <c r="T153" s="11">
        <f t="shared" si="14"/>
        <v>0.54966887417218546</v>
      </c>
      <c r="U153" s="12">
        <f t="shared" si="15"/>
        <v>6.5713709677419463E-2</v>
      </c>
      <c r="V153">
        <f>COUNTIF($L$2:L153,1)</f>
        <v>83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25.5" x14ac:dyDescent="0.2">
      <c r="A154" s="3">
        <v>152</v>
      </c>
      <c r="B154" s="4">
        <v>44436</v>
      </c>
      <c r="C154" s="3" t="s">
        <v>333</v>
      </c>
      <c r="D154" s="3" t="s">
        <v>45</v>
      </c>
      <c r="E154" s="3">
        <v>2</v>
      </c>
      <c r="F154" s="3" t="s">
        <v>334</v>
      </c>
      <c r="G154" s="3" t="s">
        <v>20</v>
      </c>
      <c r="H154" s="3" t="s">
        <v>23</v>
      </c>
      <c r="I154" s="3" t="s">
        <v>24</v>
      </c>
      <c r="J154" s="13" t="s">
        <v>335</v>
      </c>
      <c r="K154" s="23"/>
      <c r="L154" s="6" t="s">
        <v>22</v>
      </c>
      <c r="M154" s="7">
        <v>3</v>
      </c>
      <c r="N154" s="7">
        <v>1</v>
      </c>
      <c r="O154" s="8" t="s">
        <v>26</v>
      </c>
      <c r="P154" s="7">
        <f t="shared" si="16"/>
        <v>249</v>
      </c>
      <c r="Q154" s="28">
        <f t="shared" si="12"/>
        <v>2</v>
      </c>
      <c r="R154" s="9">
        <f t="shared" si="17"/>
        <v>18.297000000000001</v>
      </c>
      <c r="S154" s="10">
        <f t="shared" si="13"/>
        <v>267.29700000000003</v>
      </c>
      <c r="T154" s="11">
        <f t="shared" si="14"/>
        <v>0.55263157894736847</v>
      </c>
      <c r="U154" s="12">
        <f t="shared" si="15"/>
        <v>7.348192771084347E-2</v>
      </c>
      <c r="V154">
        <f>COUNTIF($L$2:L154,1)</f>
        <v>84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15" customHeight="1" x14ac:dyDescent="0.2">
      <c r="A155" s="3">
        <v>153</v>
      </c>
      <c r="B155" s="4">
        <v>44436</v>
      </c>
      <c r="C155" s="3" t="s">
        <v>336</v>
      </c>
      <c r="D155" s="3" t="s">
        <v>45</v>
      </c>
      <c r="E155" s="3">
        <v>1</v>
      </c>
      <c r="F155" s="3" t="s">
        <v>337</v>
      </c>
      <c r="G155" s="3" t="s">
        <v>20</v>
      </c>
      <c r="H155" s="3" t="s">
        <v>23</v>
      </c>
      <c r="I155" s="3" t="s">
        <v>24</v>
      </c>
      <c r="J155" s="13" t="s">
        <v>40</v>
      </c>
      <c r="K155" s="23"/>
      <c r="L155" s="6" t="s">
        <v>22</v>
      </c>
      <c r="M155" s="7">
        <v>2.2000000000000002</v>
      </c>
      <c r="N155" s="7">
        <v>0.5</v>
      </c>
      <c r="O155" s="8" t="s">
        <v>26</v>
      </c>
      <c r="P155" s="7">
        <f t="shared" si="16"/>
        <v>249.5</v>
      </c>
      <c r="Q155" s="28">
        <f t="shared" si="12"/>
        <v>0.60000000000000009</v>
      </c>
      <c r="R155" s="9">
        <f t="shared" si="17"/>
        <v>18.897000000000002</v>
      </c>
      <c r="S155" s="10">
        <f t="shared" si="13"/>
        <v>268.39699999999999</v>
      </c>
      <c r="T155" s="11">
        <f t="shared" si="14"/>
        <v>0.55555555555555558</v>
      </c>
      <c r="U155" s="12">
        <f t="shared" si="15"/>
        <v>7.5739478957915801E-2</v>
      </c>
      <c r="V155">
        <f>COUNTIF($L$2:L155,1)</f>
        <v>85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15" customHeight="1" x14ac:dyDescent="0.2">
      <c r="A156" s="3">
        <v>154</v>
      </c>
      <c r="B156" s="4">
        <v>44436</v>
      </c>
      <c r="C156" s="3" t="s">
        <v>338</v>
      </c>
      <c r="D156" s="3" t="s">
        <v>45</v>
      </c>
      <c r="E156" s="3">
        <v>1</v>
      </c>
      <c r="F156" s="3" t="s">
        <v>339</v>
      </c>
      <c r="G156" s="3" t="s">
        <v>20</v>
      </c>
      <c r="H156" s="3" t="s">
        <v>23</v>
      </c>
      <c r="I156" s="3" t="s">
        <v>24</v>
      </c>
      <c r="J156" s="13" t="s">
        <v>340</v>
      </c>
      <c r="K156" s="23"/>
      <c r="L156" s="6" t="s">
        <v>22</v>
      </c>
      <c r="M156" s="7">
        <v>2</v>
      </c>
      <c r="N156" s="7">
        <v>2</v>
      </c>
      <c r="O156" s="8" t="s">
        <v>26</v>
      </c>
      <c r="P156" s="7">
        <f t="shared" si="16"/>
        <v>251.5</v>
      </c>
      <c r="Q156" s="28">
        <f t="shared" si="12"/>
        <v>2</v>
      </c>
      <c r="R156" s="9">
        <f t="shared" si="17"/>
        <v>20.897000000000002</v>
      </c>
      <c r="S156" s="10">
        <f t="shared" si="13"/>
        <v>272.39699999999999</v>
      </c>
      <c r="T156" s="11">
        <f t="shared" si="14"/>
        <v>0.55844155844155841</v>
      </c>
      <c r="U156" s="12">
        <f t="shared" si="15"/>
        <v>8.308946322067591E-2</v>
      </c>
      <c r="V156">
        <f>COUNTIF($L$2:L156,1)</f>
        <v>86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15" customHeight="1" x14ac:dyDescent="0.2">
      <c r="A157" s="3">
        <v>155</v>
      </c>
      <c r="B157" s="4">
        <v>44436</v>
      </c>
      <c r="C157" s="3" t="s">
        <v>341</v>
      </c>
      <c r="D157" s="3" t="s">
        <v>45</v>
      </c>
      <c r="E157" s="3">
        <v>1</v>
      </c>
      <c r="F157" s="3" t="s">
        <v>242</v>
      </c>
      <c r="G157" s="3" t="s">
        <v>20</v>
      </c>
      <c r="H157" s="3" t="s">
        <v>23</v>
      </c>
      <c r="I157" s="3" t="s">
        <v>24</v>
      </c>
      <c r="J157" s="13" t="s">
        <v>203</v>
      </c>
      <c r="K157" s="23"/>
      <c r="L157" s="6" t="s">
        <v>22</v>
      </c>
      <c r="M157" s="7">
        <v>2</v>
      </c>
      <c r="N157" s="7">
        <v>1.5</v>
      </c>
      <c r="O157" s="8" t="s">
        <v>26</v>
      </c>
      <c r="P157" s="7">
        <f t="shared" si="16"/>
        <v>253</v>
      </c>
      <c r="Q157" s="28">
        <f t="shared" si="12"/>
        <v>1.5</v>
      </c>
      <c r="R157" s="9">
        <f t="shared" si="17"/>
        <v>22.397000000000002</v>
      </c>
      <c r="S157" s="10">
        <f t="shared" si="13"/>
        <v>275.39699999999999</v>
      </c>
      <c r="T157" s="11">
        <f t="shared" si="14"/>
        <v>0.56129032258064515</v>
      </c>
      <c r="U157" s="12">
        <f t="shared" si="15"/>
        <v>8.8525691699604711E-2</v>
      </c>
      <c r="V157">
        <f>COUNTIF($L$2:L157,1)</f>
        <v>87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  <row r="158" spans="1:245" ht="25.5" x14ac:dyDescent="0.2">
      <c r="A158" s="3">
        <v>156</v>
      </c>
      <c r="B158" s="4">
        <v>44436</v>
      </c>
      <c r="C158" s="3" t="s">
        <v>342</v>
      </c>
      <c r="D158" s="3" t="s">
        <v>45</v>
      </c>
      <c r="E158" s="3">
        <v>2</v>
      </c>
      <c r="F158" s="3" t="s">
        <v>164</v>
      </c>
      <c r="G158" s="3" t="s">
        <v>20</v>
      </c>
      <c r="H158" s="3" t="s">
        <v>23</v>
      </c>
      <c r="I158" s="3" t="s">
        <v>24</v>
      </c>
      <c r="J158" s="13" t="s">
        <v>343</v>
      </c>
      <c r="K158" s="23"/>
      <c r="L158" s="6" t="s">
        <v>25</v>
      </c>
      <c r="M158" s="7">
        <v>3.1</v>
      </c>
      <c r="N158" s="7">
        <v>1</v>
      </c>
      <c r="O158" s="8" t="s">
        <v>26</v>
      </c>
      <c r="P158" s="7">
        <f t="shared" si="16"/>
        <v>254</v>
      </c>
      <c r="Q158" s="29">
        <f t="shared" si="12"/>
        <v>-1</v>
      </c>
      <c r="R158" s="9">
        <f t="shared" si="17"/>
        <v>21.397000000000002</v>
      </c>
      <c r="S158" s="10">
        <f t="shared" si="13"/>
        <v>275.39699999999999</v>
      </c>
      <c r="T158" s="11">
        <f t="shared" si="14"/>
        <v>0.55769230769230771</v>
      </c>
      <c r="U158" s="12">
        <f t="shared" si="15"/>
        <v>8.4240157480314923E-2</v>
      </c>
      <c r="V158">
        <f>COUNTIF($L$2:L158,1)</f>
        <v>87</v>
      </c>
      <c r="W158">
        <v>156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</row>
    <row r="159" spans="1:245" ht="15" customHeight="1" x14ac:dyDescent="0.2">
      <c r="A159" s="3">
        <v>157</v>
      </c>
      <c r="B159" s="4">
        <v>44436</v>
      </c>
      <c r="C159" s="3" t="s">
        <v>344</v>
      </c>
      <c r="D159" s="3" t="s">
        <v>45</v>
      </c>
      <c r="E159" s="3">
        <v>1</v>
      </c>
      <c r="F159" s="3" t="s">
        <v>213</v>
      </c>
      <c r="G159" s="3" t="s">
        <v>20</v>
      </c>
      <c r="H159" s="3" t="s">
        <v>23</v>
      </c>
      <c r="I159" s="3" t="s">
        <v>24</v>
      </c>
      <c r="J159" s="13" t="s">
        <v>260</v>
      </c>
      <c r="K159" s="23"/>
      <c r="L159" s="6" t="s">
        <v>22</v>
      </c>
      <c r="M159" s="7">
        <v>2.15</v>
      </c>
      <c r="N159" s="7">
        <v>2</v>
      </c>
      <c r="O159" s="8" t="s">
        <v>26</v>
      </c>
      <c r="P159" s="7">
        <f t="shared" si="16"/>
        <v>256</v>
      </c>
      <c r="Q159" s="28">
        <f t="shared" si="12"/>
        <v>2.2999999999999998</v>
      </c>
      <c r="R159" s="9">
        <f t="shared" si="17"/>
        <v>23.697000000000003</v>
      </c>
      <c r="S159" s="10">
        <f t="shared" si="13"/>
        <v>279.697</v>
      </c>
      <c r="T159" s="11">
        <f t="shared" si="14"/>
        <v>0.56050955414012738</v>
      </c>
      <c r="U159" s="12">
        <f t="shared" si="15"/>
        <v>9.2566406250000011E-2</v>
      </c>
      <c r="V159">
        <f>COUNTIF($L$2:L159,1)</f>
        <v>88</v>
      </c>
      <c r="W159">
        <v>157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</row>
    <row r="160" spans="1:245" ht="15" customHeight="1" x14ac:dyDescent="0.2">
      <c r="A160" s="3">
        <v>158</v>
      </c>
      <c r="B160" s="4">
        <v>44436</v>
      </c>
      <c r="C160" s="3" t="s">
        <v>345</v>
      </c>
      <c r="D160" s="3" t="s">
        <v>45</v>
      </c>
      <c r="E160" s="3">
        <v>1</v>
      </c>
      <c r="F160" s="3" t="s">
        <v>35</v>
      </c>
      <c r="G160" s="3" t="s">
        <v>20</v>
      </c>
      <c r="H160" s="3" t="s">
        <v>23</v>
      </c>
      <c r="I160" s="3" t="s">
        <v>24</v>
      </c>
      <c r="J160" s="5" t="s">
        <v>41</v>
      </c>
      <c r="K160" s="23"/>
      <c r="L160" s="6" t="s">
        <v>25</v>
      </c>
      <c r="M160" s="7">
        <v>1.99</v>
      </c>
      <c r="N160" s="7">
        <v>1.5</v>
      </c>
      <c r="O160" s="8" t="s">
        <v>26</v>
      </c>
      <c r="P160" s="7">
        <f t="shared" si="16"/>
        <v>257.5</v>
      </c>
      <c r="Q160" s="29">
        <f t="shared" si="12"/>
        <v>-1.5</v>
      </c>
      <c r="R160" s="9">
        <f t="shared" si="17"/>
        <v>22.197000000000003</v>
      </c>
      <c r="S160" s="10">
        <f t="shared" si="13"/>
        <v>279.697</v>
      </c>
      <c r="T160" s="11">
        <f t="shared" si="14"/>
        <v>0.55696202531645567</v>
      </c>
      <c r="U160" s="12">
        <f t="shared" si="15"/>
        <v>8.6201941747572827E-2</v>
      </c>
      <c r="V160">
        <f>COUNTIF($L$2:L160,1)</f>
        <v>88</v>
      </c>
      <c r="W160">
        <v>158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</row>
    <row r="161" spans="1:245" ht="15" customHeight="1" x14ac:dyDescent="0.2">
      <c r="A161" s="3">
        <v>159</v>
      </c>
      <c r="B161" s="4">
        <v>44436</v>
      </c>
      <c r="C161" s="3" t="s">
        <v>346</v>
      </c>
      <c r="D161" s="3" t="s">
        <v>45</v>
      </c>
      <c r="E161" s="3">
        <v>1</v>
      </c>
      <c r="F161" s="3" t="s">
        <v>43</v>
      </c>
      <c r="G161" s="3" t="s">
        <v>20</v>
      </c>
      <c r="H161" s="3" t="s">
        <v>23</v>
      </c>
      <c r="I161" s="3" t="s">
        <v>24</v>
      </c>
      <c r="J161" s="5" t="s">
        <v>54</v>
      </c>
      <c r="K161" s="23" t="s">
        <v>347</v>
      </c>
      <c r="L161" s="6" t="s">
        <v>25</v>
      </c>
      <c r="M161" s="7">
        <v>1.98</v>
      </c>
      <c r="N161" s="7">
        <v>1.5</v>
      </c>
      <c r="O161" s="8" t="s">
        <v>26</v>
      </c>
      <c r="P161" s="7">
        <f t="shared" si="16"/>
        <v>259</v>
      </c>
      <c r="Q161" s="29">
        <f t="shared" si="12"/>
        <v>-1.5</v>
      </c>
      <c r="R161" s="9">
        <f t="shared" si="17"/>
        <v>20.697000000000003</v>
      </c>
      <c r="S161" s="10">
        <f t="shared" si="13"/>
        <v>279.697</v>
      </c>
      <c r="T161" s="11">
        <f t="shared" si="14"/>
        <v>0.55345911949685533</v>
      </c>
      <c r="U161" s="12">
        <f t="shared" si="15"/>
        <v>7.9911196911196927E-2</v>
      </c>
      <c r="V161">
        <f>COUNTIF($L$2:L161,1)</f>
        <v>88</v>
      </c>
      <c r="W161">
        <v>159</v>
      </c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</row>
    <row r="162" spans="1:245" ht="15" customHeight="1" x14ac:dyDescent="0.2">
      <c r="A162" s="3">
        <v>160</v>
      </c>
      <c r="B162" s="4">
        <v>44436</v>
      </c>
      <c r="C162" s="3" t="s">
        <v>348</v>
      </c>
      <c r="D162" s="3" t="s">
        <v>45</v>
      </c>
      <c r="E162" s="3">
        <v>1</v>
      </c>
      <c r="F162" s="3" t="s">
        <v>66</v>
      </c>
      <c r="G162" s="3" t="s">
        <v>20</v>
      </c>
      <c r="H162" s="3" t="s">
        <v>23</v>
      </c>
      <c r="I162" s="3" t="s">
        <v>24</v>
      </c>
      <c r="J162" s="13" t="s">
        <v>62</v>
      </c>
      <c r="K162" s="23"/>
      <c r="L162" s="6" t="s">
        <v>22</v>
      </c>
      <c r="M162" s="7">
        <v>1.95</v>
      </c>
      <c r="N162" s="7">
        <v>2</v>
      </c>
      <c r="O162" s="8" t="s">
        <v>26</v>
      </c>
      <c r="P162" s="7">
        <f t="shared" si="16"/>
        <v>261</v>
      </c>
      <c r="Q162" s="28">
        <f t="shared" si="12"/>
        <v>1.9</v>
      </c>
      <c r="R162" s="9">
        <f t="shared" si="17"/>
        <v>22.597000000000001</v>
      </c>
      <c r="S162" s="10">
        <f t="shared" si="13"/>
        <v>283.59699999999998</v>
      </c>
      <c r="T162" s="11">
        <f t="shared" si="14"/>
        <v>0.55625000000000002</v>
      </c>
      <c r="U162" s="12">
        <f t="shared" si="15"/>
        <v>8.6578544061302609E-2</v>
      </c>
      <c r="V162">
        <f>COUNTIF($L$2:L162,1)</f>
        <v>89</v>
      </c>
      <c r="W162">
        <v>160</v>
      </c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</row>
    <row r="163" spans="1:245" ht="15" customHeight="1" x14ac:dyDescent="0.2">
      <c r="A163" s="3">
        <v>161</v>
      </c>
      <c r="B163" s="4">
        <v>44436</v>
      </c>
      <c r="C163" s="3" t="s">
        <v>349</v>
      </c>
      <c r="D163" s="3" t="s">
        <v>45</v>
      </c>
      <c r="E163" s="3">
        <v>1</v>
      </c>
      <c r="F163" s="3" t="s">
        <v>167</v>
      </c>
      <c r="G163" s="3" t="s">
        <v>20</v>
      </c>
      <c r="H163" s="3" t="s">
        <v>23</v>
      </c>
      <c r="I163" s="3" t="s">
        <v>24</v>
      </c>
      <c r="J163" s="5" t="s">
        <v>186</v>
      </c>
      <c r="K163" s="23" t="s">
        <v>32</v>
      </c>
      <c r="L163" s="6" t="s">
        <v>25</v>
      </c>
      <c r="M163" s="7">
        <v>1.9</v>
      </c>
      <c r="N163" s="7">
        <v>1.5</v>
      </c>
      <c r="O163" s="8" t="s">
        <v>26</v>
      </c>
      <c r="P163" s="7">
        <f t="shared" si="16"/>
        <v>262.5</v>
      </c>
      <c r="Q163" s="29">
        <f t="shared" si="12"/>
        <v>-1.5</v>
      </c>
      <c r="R163" s="9">
        <f t="shared" si="17"/>
        <v>21.097000000000001</v>
      </c>
      <c r="S163" s="10">
        <f t="shared" si="13"/>
        <v>283.59699999999998</v>
      </c>
      <c r="T163" s="11">
        <f t="shared" si="14"/>
        <v>0.55279503105590067</v>
      </c>
      <c r="U163" s="12">
        <f t="shared" si="15"/>
        <v>8.0369523809523738E-2</v>
      </c>
      <c r="V163">
        <f>COUNTIF($L$2:L163,1)</f>
        <v>89</v>
      </c>
      <c r="W163">
        <v>161</v>
      </c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</row>
    <row r="164" spans="1:245" ht="25.5" x14ac:dyDescent="0.2">
      <c r="A164" s="3">
        <v>162</v>
      </c>
      <c r="B164" s="4">
        <v>44436</v>
      </c>
      <c r="C164" s="3" t="s">
        <v>350</v>
      </c>
      <c r="D164" s="3" t="s">
        <v>56</v>
      </c>
      <c r="E164" s="3">
        <v>2</v>
      </c>
      <c r="F164" s="3" t="s">
        <v>351</v>
      </c>
      <c r="G164" s="3" t="s">
        <v>20</v>
      </c>
      <c r="H164" s="3" t="s">
        <v>23</v>
      </c>
      <c r="I164" s="3" t="s">
        <v>24</v>
      </c>
      <c r="J164" s="13" t="s">
        <v>352</v>
      </c>
      <c r="K164" s="23"/>
      <c r="L164" s="6" t="s">
        <v>22</v>
      </c>
      <c r="M164" s="7">
        <v>2.25</v>
      </c>
      <c r="N164" s="7">
        <v>1.5</v>
      </c>
      <c r="O164" s="8" t="s">
        <v>26</v>
      </c>
      <c r="P164" s="7">
        <f t="shared" si="16"/>
        <v>264</v>
      </c>
      <c r="Q164" s="28">
        <f t="shared" si="12"/>
        <v>1.875</v>
      </c>
      <c r="R164" s="9">
        <f t="shared" si="17"/>
        <v>22.972000000000001</v>
      </c>
      <c r="S164" s="10">
        <f t="shared" si="13"/>
        <v>286.97199999999998</v>
      </c>
      <c r="T164" s="11">
        <f t="shared" si="14"/>
        <v>0.55555555555555558</v>
      </c>
      <c r="U164" s="12">
        <f t="shared" si="15"/>
        <v>8.7015151515151434E-2</v>
      </c>
      <c r="V164">
        <f>COUNTIF($L$2:L164,1)</f>
        <v>90</v>
      </c>
      <c r="W164">
        <v>162</v>
      </c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</row>
    <row r="165" spans="1:245" ht="25.5" x14ac:dyDescent="0.2">
      <c r="A165" s="3">
        <v>163</v>
      </c>
      <c r="B165" s="4">
        <v>44436</v>
      </c>
      <c r="C165" s="3" t="s">
        <v>353</v>
      </c>
      <c r="D165" s="3" t="s">
        <v>56</v>
      </c>
      <c r="E165" s="3">
        <v>2</v>
      </c>
      <c r="F165" s="3" t="s">
        <v>354</v>
      </c>
      <c r="G165" s="3" t="s">
        <v>20</v>
      </c>
      <c r="H165" s="3" t="s">
        <v>23</v>
      </c>
      <c r="I165" s="3" t="s">
        <v>24</v>
      </c>
      <c r="J165" s="5" t="s">
        <v>355</v>
      </c>
      <c r="K165" s="23"/>
      <c r="L165" s="6" t="s">
        <v>25</v>
      </c>
      <c r="M165" s="7">
        <v>1.97</v>
      </c>
      <c r="N165" s="7">
        <v>2</v>
      </c>
      <c r="O165" s="8" t="s">
        <v>26</v>
      </c>
      <c r="P165" s="7">
        <f t="shared" si="16"/>
        <v>266</v>
      </c>
      <c r="Q165" s="29">
        <f t="shared" si="12"/>
        <v>-2</v>
      </c>
      <c r="R165" s="9">
        <f t="shared" si="17"/>
        <v>20.972000000000001</v>
      </c>
      <c r="S165" s="10">
        <f t="shared" si="13"/>
        <v>286.97199999999998</v>
      </c>
      <c r="T165" s="11">
        <f t="shared" si="14"/>
        <v>0.55214723926380371</v>
      </c>
      <c r="U165" s="12">
        <f t="shared" si="15"/>
        <v>7.8842105263157825E-2</v>
      </c>
      <c r="V165">
        <f>COUNTIF($L$2:L165,1)</f>
        <v>90</v>
      </c>
      <c r="W165">
        <v>163</v>
      </c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</row>
    <row r="166" spans="1:245" ht="15" customHeight="1" x14ac:dyDescent="0.2">
      <c r="A166" s="3">
        <v>164</v>
      </c>
      <c r="B166" s="4">
        <v>44437</v>
      </c>
      <c r="C166" s="3" t="s">
        <v>356</v>
      </c>
      <c r="D166" s="3" t="s">
        <v>45</v>
      </c>
      <c r="E166" s="3">
        <v>1</v>
      </c>
      <c r="F166" s="3" t="s">
        <v>303</v>
      </c>
      <c r="G166" s="3" t="s">
        <v>20</v>
      </c>
      <c r="H166" s="3" t="s">
        <v>23</v>
      </c>
      <c r="I166" s="3" t="s">
        <v>24</v>
      </c>
      <c r="J166" s="13" t="s">
        <v>260</v>
      </c>
      <c r="K166" s="23"/>
      <c r="L166" s="6" t="s">
        <v>22</v>
      </c>
      <c r="M166" s="7">
        <v>2.02</v>
      </c>
      <c r="N166" s="7">
        <v>1.5</v>
      </c>
      <c r="O166" s="8" t="s">
        <v>26</v>
      </c>
      <c r="P166" s="7">
        <f t="shared" si="16"/>
        <v>267.5</v>
      </c>
      <c r="Q166" s="28">
        <f t="shared" si="12"/>
        <v>1.5300000000000002</v>
      </c>
      <c r="R166" s="9">
        <f t="shared" si="17"/>
        <v>22.502000000000002</v>
      </c>
      <c r="S166" s="10">
        <f t="shared" si="13"/>
        <v>290.00200000000001</v>
      </c>
      <c r="T166" s="11">
        <f t="shared" si="14"/>
        <v>0.55487804878048785</v>
      </c>
      <c r="U166" s="12">
        <f t="shared" si="15"/>
        <v>8.411962616822434E-2</v>
      </c>
      <c r="V166">
        <f>COUNTIF($L$2:L166,1)</f>
        <v>91</v>
      </c>
      <c r="W166">
        <v>164</v>
      </c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</row>
    <row r="167" spans="1:245" ht="15" customHeight="1" x14ac:dyDescent="0.2">
      <c r="A167" s="3">
        <v>165</v>
      </c>
      <c r="B167" s="4">
        <v>44437</v>
      </c>
      <c r="C167" s="3" t="s">
        <v>357</v>
      </c>
      <c r="D167" s="3" t="s">
        <v>45</v>
      </c>
      <c r="E167" s="3">
        <v>1</v>
      </c>
      <c r="F167" s="3" t="s">
        <v>35</v>
      </c>
      <c r="G167" s="3" t="s">
        <v>20</v>
      </c>
      <c r="H167" s="3" t="s">
        <v>23</v>
      </c>
      <c r="I167" s="3" t="s">
        <v>24</v>
      </c>
      <c r="J167" s="5" t="s">
        <v>186</v>
      </c>
      <c r="K167" s="23" t="s">
        <v>32</v>
      </c>
      <c r="L167" s="6" t="s">
        <v>25</v>
      </c>
      <c r="M167" s="7">
        <v>2.2000000000000002</v>
      </c>
      <c r="N167" s="7">
        <v>1.5</v>
      </c>
      <c r="O167" s="8" t="s">
        <v>26</v>
      </c>
      <c r="P167" s="7">
        <f t="shared" si="16"/>
        <v>269</v>
      </c>
      <c r="Q167" s="29">
        <f t="shared" si="12"/>
        <v>-1.5</v>
      </c>
      <c r="R167" s="9">
        <f t="shared" si="17"/>
        <v>21.002000000000002</v>
      </c>
      <c r="S167" s="10">
        <f t="shared" si="13"/>
        <v>290.00200000000001</v>
      </c>
      <c r="T167" s="11">
        <f t="shared" si="14"/>
        <v>0.55151515151515151</v>
      </c>
      <c r="U167" s="12">
        <f t="shared" si="15"/>
        <v>7.8074349442379218E-2</v>
      </c>
      <c r="V167">
        <f>COUNTIF($L$2:L167,1)</f>
        <v>91</v>
      </c>
      <c r="W167">
        <v>165</v>
      </c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</row>
    <row r="168" spans="1:245" ht="25.5" x14ac:dyDescent="0.2">
      <c r="A168" s="3">
        <v>166</v>
      </c>
      <c r="B168" s="4">
        <v>44437</v>
      </c>
      <c r="C168" s="3" t="s">
        <v>358</v>
      </c>
      <c r="D168" s="3" t="s">
        <v>45</v>
      </c>
      <c r="E168" s="3">
        <v>2</v>
      </c>
      <c r="F168" s="3" t="s">
        <v>359</v>
      </c>
      <c r="G168" s="3" t="s">
        <v>20</v>
      </c>
      <c r="H168" s="3" t="s">
        <v>23</v>
      </c>
      <c r="I168" s="3" t="s">
        <v>24</v>
      </c>
      <c r="J168" s="13" t="s">
        <v>360</v>
      </c>
      <c r="K168" s="23"/>
      <c r="L168" s="6" t="s">
        <v>25</v>
      </c>
      <c r="M168" s="7">
        <v>3.5</v>
      </c>
      <c r="N168" s="7">
        <v>1</v>
      </c>
      <c r="O168" s="8" t="s">
        <v>26</v>
      </c>
      <c r="P168" s="7">
        <f t="shared" si="16"/>
        <v>270</v>
      </c>
      <c r="Q168" s="29">
        <f t="shared" si="12"/>
        <v>-1</v>
      </c>
      <c r="R168" s="9">
        <f t="shared" si="17"/>
        <v>20.002000000000002</v>
      </c>
      <c r="S168" s="10">
        <f t="shared" si="13"/>
        <v>290.00200000000001</v>
      </c>
      <c r="T168" s="11">
        <f t="shared" si="14"/>
        <v>0.54819277108433739</v>
      </c>
      <c r="U168" s="12">
        <f t="shared" si="15"/>
        <v>7.4081481481481512E-2</v>
      </c>
      <c r="V168">
        <f>COUNTIF($L$2:L168,1)</f>
        <v>91</v>
      </c>
      <c r="W168">
        <v>166</v>
      </c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</row>
    <row r="169" spans="1:245" ht="15" customHeight="1" x14ac:dyDescent="0.2">
      <c r="A169" s="3">
        <v>167</v>
      </c>
      <c r="B169" s="4">
        <v>44437</v>
      </c>
      <c r="C169" s="3" t="s">
        <v>361</v>
      </c>
      <c r="D169" s="3" t="s">
        <v>45</v>
      </c>
      <c r="E169" s="3">
        <v>1</v>
      </c>
      <c r="F169" s="3" t="s">
        <v>167</v>
      </c>
      <c r="G169" s="3" t="s">
        <v>20</v>
      </c>
      <c r="H169" s="3" t="s">
        <v>23</v>
      </c>
      <c r="I169" s="3" t="s">
        <v>24</v>
      </c>
      <c r="J169" s="5" t="s">
        <v>57</v>
      </c>
      <c r="K169" s="23"/>
      <c r="L169" s="6" t="s">
        <v>25</v>
      </c>
      <c r="M169" s="7">
        <v>2.1</v>
      </c>
      <c r="N169" s="7">
        <v>1.5</v>
      </c>
      <c r="O169" s="8" t="s">
        <v>26</v>
      </c>
      <c r="P169" s="7">
        <f t="shared" si="16"/>
        <v>271.5</v>
      </c>
      <c r="Q169" s="29">
        <f t="shared" si="12"/>
        <v>-1.5</v>
      </c>
      <c r="R169" s="30">
        <f t="shared" si="17"/>
        <v>18.502000000000002</v>
      </c>
      <c r="S169" s="31">
        <f t="shared" si="13"/>
        <v>290.00200000000001</v>
      </c>
      <c r="T169" s="32">
        <f t="shared" si="14"/>
        <v>0.54491017964071853</v>
      </c>
      <c r="U169" s="12">
        <f t="shared" si="15"/>
        <v>6.8147329650092112E-2</v>
      </c>
      <c r="V169">
        <f>COUNTIF($L$2:L169,1)</f>
        <v>91</v>
      </c>
      <c r="W169">
        <v>167</v>
      </c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</row>
    <row r="170" spans="1:245" x14ac:dyDescent="0.25">
      <c r="A170" s="3">
        <v>168</v>
      </c>
      <c r="B170" s="4">
        <v>44439</v>
      </c>
      <c r="C170" s="3" t="s">
        <v>363</v>
      </c>
      <c r="D170" s="3" t="s">
        <v>56</v>
      </c>
      <c r="E170" s="3">
        <v>1</v>
      </c>
      <c r="F170" s="3" t="s">
        <v>364</v>
      </c>
      <c r="G170" s="3" t="s">
        <v>20</v>
      </c>
      <c r="H170" s="3" t="s">
        <v>33</v>
      </c>
      <c r="I170" s="3" t="s">
        <v>21</v>
      </c>
      <c r="J170" s="13" t="s">
        <v>365</v>
      </c>
      <c r="K170" s="23"/>
      <c r="L170" s="6" t="s">
        <v>22</v>
      </c>
      <c r="M170" s="7">
        <v>2.1</v>
      </c>
      <c r="N170" s="7">
        <v>1.5</v>
      </c>
      <c r="O170" s="8" t="s">
        <v>26</v>
      </c>
      <c r="P170" s="7">
        <f t="shared" si="16"/>
        <v>273</v>
      </c>
      <c r="Q170" s="28">
        <f t="shared" si="12"/>
        <v>1.6500000000000004</v>
      </c>
      <c r="R170" s="30">
        <f t="shared" si="17"/>
        <v>20.152000000000001</v>
      </c>
      <c r="S170" s="31">
        <f t="shared" si="13"/>
        <v>293.15199999999999</v>
      </c>
      <c r="T170" s="32">
        <f t="shared" si="14"/>
        <v>0.54761904761904767</v>
      </c>
      <c r="U170" s="12">
        <f t="shared" si="15"/>
        <v>7.3816849816849772E-2</v>
      </c>
      <c r="V170">
        <f>COUNTIF($L$2:L170,1)</f>
        <v>92</v>
      </c>
      <c r="W170">
        <v>168</v>
      </c>
    </row>
  </sheetData>
  <sheetProtection selectLockedCells="1" selectUnlockedCells="1"/>
  <autoFilter ref="A1:IK95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2021-09-01T11:59:19Z</dcterms:modified>
</cp:coreProperties>
</file>