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3_ncr:1_{CF59BF01-7C59-460D-BB4A-1ACB2E32208E}" xr6:coauthVersionLast="36" xr6:coauthVersionMax="43" xr10:uidLastSave="{00000000-0000-0000-0000-000000000000}"/>
  <bookViews>
    <workbookView xWindow="-120" yWindow="-120" windowWidth="29040" windowHeight="15840" tabRatio="282" xr2:uid="{00000000-000D-0000-FFFF-FFFF00000000}"/>
  </bookViews>
  <sheets>
    <sheet name="Juli" sheetId="1" r:id="rId1"/>
  </sheets>
  <definedNames>
    <definedName name="__Anonymous_Sheet_DB__1">Juli!#REF!</definedName>
    <definedName name="__xlnm._FilterDatabase" localSheetId="0">Juli!#REF!</definedName>
    <definedName name="__xlnm._FilterDatabase_1">Juli!#REF!</definedName>
    <definedName name="_xlnm._FilterDatabase" localSheetId="0" hidden="1">Juli!$A$1:$IK$197</definedName>
    <definedName name="Excel_BuiltIn__FilterDatabase" localSheetId="0">Juli!#REF!</definedName>
    <definedName name="Excel_BuiltIn__FilterDatabase_1">Juli!#REF!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29" i="1" l="1"/>
  <c r="T229" i="1" s="1"/>
  <c r="Q229" i="1"/>
  <c r="V228" i="1"/>
  <c r="T228" i="1" s="1"/>
  <c r="Q228" i="1"/>
  <c r="V227" i="1"/>
  <c r="T227" i="1"/>
  <c r="Q227" i="1"/>
  <c r="V226" i="1"/>
  <c r="T226" i="1"/>
  <c r="Q226" i="1"/>
  <c r="V225" i="1"/>
  <c r="T225" i="1" s="1"/>
  <c r="Q225" i="1"/>
  <c r="V224" i="1"/>
  <c r="T224" i="1" s="1"/>
  <c r="Q224" i="1"/>
  <c r="V223" i="1"/>
  <c r="T223" i="1"/>
  <c r="Q223" i="1"/>
  <c r="V222" i="1"/>
  <c r="T222" i="1"/>
  <c r="Q222" i="1"/>
  <c r="V221" i="1"/>
  <c r="T221" i="1" s="1"/>
  <c r="Q221" i="1"/>
  <c r="V220" i="1"/>
  <c r="T220" i="1" s="1"/>
  <c r="Q220" i="1"/>
  <c r="V219" i="1"/>
  <c r="T219" i="1"/>
  <c r="Q219" i="1"/>
  <c r="V218" i="1"/>
  <c r="T218" i="1"/>
  <c r="Q218" i="1"/>
  <c r="V217" i="1"/>
  <c r="T217" i="1" s="1"/>
  <c r="Q217" i="1"/>
  <c r="V216" i="1"/>
  <c r="T216" i="1" s="1"/>
  <c r="Q216" i="1"/>
  <c r="V215" i="1"/>
  <c r="T215" i="1"/>
  <c r="Q215" i="1"/>
  <c r="V214" i="1"/>
  <c r="T214" i="1"/>
  <c r="Q214" i="1"/>
  <c r="V213" i="1"/>
  <c r="T213" i="1" s="1"/>
  <c r="Q213" i="1"/>
  <c r="V212" i="1"/>
  <c r="T212" i="1" s="1"/>
  <c r="Q212" i="1"/>
  <c r="V211" i="1"/>
  <c r="T211" i="1"/>
  <c r="Q211" i="1"/>
  <c r="V210" i="1"/>
  <c r="T210" i="1"/>
  <c r="Q210" i="1"/>
  <c r="V209" i="1"/>
  <c r="T209" i="1" s="1"/>
  <c r="Q209" i="1"/>
  <c r="V208" i="1"/>
  <c r="T208" i="1" s="1"/>
  <c r="Q208" i="1"/>
  <c r="V207" i="1"/>
  <c r="T207" i="1"/>
  <c r="Q207" i="1"/>
  <c r="V206" i="1"/>
  <c r="T206" i="1"/>
  <c r="Q206" i="1"/>
  <c r="V205" i="1"/>
  <c r="T205" i="1" s="1"/>
  <c r="Q205" i="1"/>
  <c r="V204" i="1"/>
  <c r="T204" i="1" s="1"/>
  <c r="Q204" i="1"/>
  <c r="V203" i="1"/>
  <c r="T203" i="1"/>
  <c r="Q203" i="1"/>
  <c r="V202" i="1"/>
  <c r="T202" i="1"/>
  <c r="Q202" i="1"/>
  <c r="V201" i="1"/>
  <c r="T201" i="1" s="1"/>
  <c r="Q201" i="1"/>
  <c r="V200" i="1"/>
  <c r="T200" i="1" s="1"/>
  <c r="Q200" i="1"/>
  <c r="V199" i="1"/>
  <c r="T199" i="1"/>
  <c r="Q199" i="1"/>
  <c r="P199" i="1"/>
  <c r="P200" i="1" s="1"/>
  <c r="V198" i="1"/>
  <c r="T198" i="1"/>
  <c r="Q198" i="1"/>
  <c r="R198" i="1" s="1"/>
  <c r="P198" i="1"/>
  <c r="R199" i="1" l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S198" i="1"/>
  <c r="U198" i="1" s="1"/>
  <c r="P201" i="1"/>
  <c r="V197" i="1"/>
  <c r="T197" i="1" s="1"/>
  <c r="Q197" i="1"/>
  <c r="V196" i="1"/>
  <c r="T196" i="1" s="1"/>
  <c r="Q196" i="1"/>
  <c r="V195" i="1"/>
  <c r="T195" i="1" s="1"/>
  <c r="Q195" i="1"/>
  <c r="V194" i="1"/>
  <c r="T194" i="1"/>
  <c r="Q194" i="1"/>
  <c r="V193" i="1"/>
  <c r="T193" i="1" s="1"/>
  <c r="Q193" i="1"/>
  <c r="V192" i="1"/>
  <c r="T192" i="1" s="1"/>
  <c r="Q192" i="1"/>
  <c r="V191" i="1"/>
  <c r="T191" i="1" s="1"/>
  <c r="Q191" i="1"/>
  <c r="V190" i="1"/>
  <c r="T190" i="1" s="1"/>
  <c r="Q190" i="1"/>
  <c r="V189" i="1"/>
  <c r="T189" i="1" s="1"/>
  <c r="Q189" i="1"/>
  <c r="V188" i="1"/>
  <c r="T188" i="1" s="1"/>
  <c r="Q188" i="1"/>
  <c r="V187" i="1"/>
  <c r="T187" i="1" s="1"/>
  <c r="Q187" i="1"/>
  <c r="V186" i="1"/>
  <c r="T186" i="1" s="1"/>
  <c r="Q186" i="1"/>
  <c r="V185" i="1"/>
  <c r="T185" i="1" s="1"/>
  <c r="Q185" i="1"/>
  <c r="V184" i="1"/>
  <c r="T184" i="1" s="1"/>
  <c r="Q184" i="1"/>
  <c r="V183" i="1"/>
  <c r="T183" i="1" s="1"/>
  <c r="Q183" i="1"/>
  <c r="V182" i="1"/>
  <c r="T182" i="1"/>
  <c r="Q182" i="1"/>
  <c r="V181" i="1"/>
  <c r="T181" i="1" s="1"/>
  <c r="Q181" i="1"/>
  <c r="V180" i="1"/>
  <c r="T180" i="1" s="1"/>
  <c r="Q180" i="1"/>
  <c r="V179" i="1"/>
  <c r="T179" i="1" s="1"/>
  <c r="Q179" i="1"/>
  <c r="V178" i="1"/>
  <c r="T178" i="1"/>
  <c r="Q178" i="1"/>
  <c r="V177" i="1"/>
  <c r="T177" i="1" s="1"/>
  <c r="Q177" i="1"/>
  <c r="V176" i="1"/>
  <c r="T176" i="1" s="1"/>
  <c r="Q176" i="1"/>
  <c r="V175" i="1"/>
  <c r="T175" i="1" s="1"/>
  <c r="Q175" i="1"/>
  <c r="V174" i="1"/>
  <c r="T174" i="1" s="1"/>
  <c r="Q174" i="1"/>
  <c r="V173" i="1"/>
  <c r="T173" i="1" s="1"/>
  <c r="Q173" i="1"/>
  <c r="V172" i="1"/>
  <c r="T172" i="1" s="1"/>
  <c r="Q172" i="1"/>
  <c r="V171" i="1"/>
  <c r="T171" i="1" s="1"/>
  <c r="Q171" i="1"/>
  <c r="V170" i="1"/>
  <c r="T170" i="1" s="1"/>
  <c r="Q170" i="1"/>
  <c r="V169" i="1"/>
  <c r="T169" i="1" s="1"/>
  <c r="Q169" i="1"/>
  <c r="V168" i="1"/>
  <c r="T168" i="1" s="1"/>
  <c r="Q168" i="1"/>
  <c r="V167" i="1"/>
  <c r="T167" i="1" s="1"/>
  <c r="Q167" i="1"/>
  <c r="V166" i="1"/>
  <c r="T166" i="1"/>
  <c r="Q166" i="1"/>
  <c r="V165" i="1"/>
  <c r="T165" i="1" s="1"/>
  <c r="Q165" i="1"/>
  <c r="V164" i="1"/>
  <c r="T164" i="1" s="1"/>
  <c r="Q164" i="1"/>
  <c r="V163" i="1"/>
  <c r="T163" i="1" s="1"/>
  <c r="Q163" i="1"/>
  <c r="V162" i="1"/>
  <c r="T162" i="1"/>
  <c r="Q162" i="1"/>
  <c r="V161" i="1"/>
  <c r="T161" i="1" s="1"/>
  <c r="Q161" i="1"/>
  <c r="V160" i="1"/>
  <c r="T160" i="1" s="1"/>
  <c r="Q160" i="1"/>
  <c r="V159" i="1"/>
  <c r="T159" i="1" s="1"/>
  <c r="Q159" i="1"/>
  <c r="V158" i="1"/>
  <c r="T158" i="1" s="1"/>
  <c r="Q158" i="1"/>
  <c r="V157" i="1"/>
  <c r="T157" i="1" s="1"/>
  <c r="Q157" i="1"/>
  <c r="V156" i="1"/>
  <c r="T156" i="1" s="1"/>
  <c r="Q156" i="1"/>
  <c r="V155" i="1"/>
  <c r="T155" i="1" s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/>
  <c r="Q150" i="1"/>
  <c r="V149" i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S200" i="1" l="1"/>
  <c r="U200" i="1" s="1"/>
  <c r="P202" i="1"/>
  <c r="S201" i="1"/>
  <c r="U201" i="1" s="1"/>
  <c r="S199" i="1"/>
  <c r="U199" i="1" s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P203" i="1" l="1"/>
  <c r="S202" i="1"/>
  <c r="U202" i="1" s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/>
  <c r="Q92" i="1"/>
  <c r="V91" i="1"/>
  <c r="T91" i="1" s="1"/>
  <c r="Q91" i="1"/>
  <c r="P204" i="1" l="1"/>
  <c r="S203" i="1"/>
  <c r="U203" i="1" s="1"/>
  <c r="V90" i="1"/>
  <c r="T90" i="1" s="1"/>
  <c r="Q90" i="1"/>
  <c r="V89" i="1"/>
  <c r="T89" i="1" s="1"/>
  <c r="Q89" i="1"/>
  <c r="V88" i="1"/>
  <c r="T88" i="1" s="1"/>
  <c r="Q88" i="1"/>
  <c r="V87" i="1"/>
  <c r="T87" i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P205" i="1" l="1"/>
  <c r="S204" i="1"/>
  <c r="U204" i="1" s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206" i="1" l="1"/>
  <c r="S205" i="1"/>
  <c r="U205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P5" i="1"/>
  <c r="S3" i="1"/>
  <c r="U3" i="1" s="1"/>
  <c r="P207" i="1" l="1"/>
  <c r="S206" i="1"/>
  <c r="U206" i="1" s="1"/>
  <c r="S4" i="1"/>
  <c r="U4" i="1" s="1"/>
  <c r="P6" i="1"/>
  <c r="S5" i="1"/>
  <c r="U5" i="1" s="1"/>
  <c r="P208" i="1" l="1"/>
  <c r="S207" i="1"/>
  <c r="U207" i="1" s="1"/>
  <c r="P7" i="1"/>
  <c r="S6" i="1"/>
  <c r="U6" i="1" s="1"/>
  <c r="P209" i="1" l="1"/>
  <c r="S208" i="1"/>
  <c r="U208" i="1" s="1"/>
  <c r="P8" i="1"/>
  <c r="S7" i="1"/>
  <c r="U7" i="1" s="1"/>
  <c r="P210" i="1" l="1"/>
  <c r="S209" i="1"/>
  <c r="U209" i="1" s="1"/>
  <c r="P9" i="1"/>
  <c r="S8" i="1"/>
  <c r="U8" i="1" s="1"/>
  <c r="P211" i="1" l="1"/>
  <c r="S210" i="1"/>
  <c r="U210" i="1" s="1"/>
  <c r="P10" i="1"/>
  <c r="S9" i="1"/>
  <c r="U9" i="1" s="1"/>
  <c r="P212" i="1" l="1"/>
  <c r="S211" i="1"/>
  <c r="U211" i="1" s="1"/>
  <c r="P11" i="1"/>
  <c r="S10" i="1"/>
  <c r="U10" i="1" s="1"/>
  <c r="P213" i="1" l="1"/>
  <c r="S212" i="1"/>
  <c r="U212" i="1" s="1"/>
  <c r="P12" i="1"/>
  <c r="S11" i="1"/>
  <c r="U11" i="1" s="1"/>
  <c r="P214" i="1" l="1"/>
  <c r="S213" i="1"/>
  <c r="U213" i="1" s="1"/>
  <c r="P13" i="1"/>
  <c r="S12" i="1"/>
  <c r="U12" i="1" s="1"/>
  <c r="P215" i="1" l="1"/>
  <c r="S214" i="1"/>
  <c r="U214" i="1" s="1"/>
  <c r="P14" i="1"/>
  <c r="S13" i="1"/>
  <c r="U13" i="1" s="1"/>
  <c r="P216" i="1" l="1"/>
  <c r="S215" i="1"/>
  <c r="U215" i="1" s="1"/>
  <c r="P15" i="1"/>
  <c r="S14" i="1"/>
  <c r="U14" i="1" s="1"/>
  <c r="P217" i="1" l="1"/>
  <c r="S216" i="1"/>
  <c r="U216" i="1" s="1"/>
  <c r="P16" i="1"/>
  <c r="S15" i="1"/>
  <c r="U15" i="1" s="1"/>
  <c r="P218" i="1" l="1"/>
  <c r="S217" i="1"/>
  <c r="U217" i="1" s="1"/>
  <c r="P17" i="1"/>
  <c r="S16" i="1"/>
  <c r="U16" i="1" s="1"/>
  <c r="P219" i="1" l="1"/>
  <c r="S218" i="1"/>
  <c r="U218" i="1" s="1"/>
  <c r="P18" i="1"/>
  <c r="S17" i="1"/>
  <c r="U17" i="1" s="1"/>
  <c r="P220" i="1" l="1"/>
  <c r="S219" i="1"/>
  <c r="U219" i="1" s="1"/>
  <c r="P19" i="1"/>
  <c r="S18" i="1"/>
  <c r="U18" i="1" s="1"/>
  <c r="P221" i="1" l="1"/>
  <c r="S220" i="1"/>
  <c r="U220" i="1" s="1"/>
  <c r="P20" i="1"/>
  <c r="S19" i="1"/>
  <c r="U19" i="1" s="1"/>
  <c r="P222" i="1" l="1"/>
  <c r="S221" i="1"/>
  <c r="U221" i="1" s="1"/>
  <c r="P21" i="1"/>
  <c r="S20" i="1"/>
  <c r="U20" i="1" s="1"/>
  <c r="P223" i="1" l="1"/>
  <c r="S222" i="1"/>
  <c r="U222" i="1" s="1"/>
  <c r="P22" i="1"/>
  <c r="S21" i="1"/>
  <c r="U21" i="1" s="1"/>
  <c r="P224" i="1" l="1"/>
  <c r="S223" i="1"/>
  <c r="U223" i="1" s="1"/>
  <c r="P23" i="1"/>
  <c r="S22" i="1"/>
  <c r="U22" i="1" s="1"/>
  <c r="P225" i="1" l="1"/>
  <c r="S224" i="1"/>
  <c r="U224" i="1" s="1"/>
  <c r="P24" i="1"/>
  <c r="S23" i="1"/>
  <c r="U23" i="1" s="1"/>
  <c r="P226" i="1" l="1"/>
  <c r="S225" i="1"/>
  <c r="U225" i="1" s="1"/>
  <c r="P25" i="1"/>
  <c r="S24" i="1"/>
  <c r="U24" i="1" s="1"/>
  <c r="P227" i="1" l="1"/>
  <c r="S226" i="1"/>
  <c r="U226" i="1" s="1"/>
  <c r="P26" i="1"/>
  <c r="S25" i="1"/>
  <c r="U25" i="1" s="1"/>
  <c r="P228" i="1" l="1"/>
  <c r="S227" i="1"/>
  <c r="U227" i="1" s="1"/>
  <c r="P27" i="1"/>
  <c r="S26" i="1"/>
  <c r="U26" i="1" s="1"/>
  <c r="P229" i="1" l="1"/>
  <c r="S229" i="1" s="1"/>
  <c r="U229" i="1" s="1"/>
  <c r="S228" i="1"/>
  <c r="U228" i="1" s="1"/>
  <c r="P28" i="1"/>
  <c r="S27" i="1"/>
  <c r="U27" i="1" s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P37" i="1" s="1"/>
  <c r="S35" i="1"/>
  <c r="U35" i="1" s="1"/>
  <c r="P38" i="1" l="1"/>
  <c r="S37" i="1"/>
  <c r="U37" i="1" s="1"/>
  <c r="S36" i="1"/>
  <c r="U36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S48" i="1" l="1"/>
  <c r="U48" i="1" s="1"/>
  <c r="P49" i="1"/>
  <c r="S49" i="1" l="1"/>
  <c r="U49" i="1" s="1"/>
  <c r="P50" i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S90" i="1" l="1"/>
  <c r="U90" i="1" s="1"/>
  <c r="P91" i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S100" i="1" l="1"/>
  <c r="U100" i="1" s="1"/>
  <c r="P101" i="1"/>
  <c r="P102" i="1" l="1"/>
  <c r="S101" i="1"/>
  <c r="U101" i="1" s="1"/>
  <c r="P103" i="1" l="1"/>
  <c r="S102" i="1"/>
  <c r="U102" i="1" s="1"/>
  <c r="P104" i="1" l="1"/>
  <c r="S103" i="1"/>
  <c r="U103" i="1" s="1"/>
  <c r="S104" i="1" l="1"/>
  <c r="U104" i="1" s="1"/>
  <c r="P105" i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S112" i="1" l="1"/>
  <c r="U112" i="1" s="1"/>
  <c r="P113" i="1"/>
  <c r="P114" i="1" l="1"/>
  <c r="S113" i="1"/>
  <c r="U113" i="1" s="1"/>
  <c r="P115" i="1" l="1"/>
  <c r="S114" i="1"/>
  <c r="U114" i="1" s="1"/>
  <c r="P116" i="1" l="1"/>
  <c r="S115" i="1"/>
  <c r="U115" i="1" s="1"/>
  <c r="P117" i="1" l="1"/>
  <c r="S116" i="1"/>
  <c r="U116" i="1" s="1"/>
  <c r="S117" i="1" l="1"/>
  <c r="U117" i="1" s="1"/>
  <c r="P118" i="1"/>
  <c r="S118" i="1" l="1"/>
  <c r="U118" i="1" s="1"/>
  <c r="P119" i="1"/>
  <c r="P120" i="1" l="1"/>
  <c r="S119" i="1"/>
  <c r="U119" i="1" s="1"/>
  <c r="P121" i="1" l="1"/>
  <c r="S120" i="1"/>
  <c r="U120" i="1" s="1"/>
  <c r="P122" i="1" l="1"/>
  <c r="S121" i="1"/>
  <c r="U121" i="1" s="1"/>
  <c r="S122" i="1" l="1"/>
  <c r="U122" i="1" s="1"/>
  <c r="P123" i="1"/>
  <c r="P124" i="1" l="1"/>
  <c r="S123" i="1"/>
  <c r="U123" i="1" s="1"/>
  <c r="P125" i="1" l="1"/>
  <c r="S124" i="1"/>
  <c r="U124" i="1" s="1"/>
  <c r="P126" i="1" l="1"/>
  <c r="S125" i="1"/>
  <c r="U125" i="1" s="1"/>
  <c r="P127" i="1" l="1"/>
  <c r="S126" i="1"/>
  <c r="U126" i="1" s="1"/>
  <c r="P128" i="1" l="1"/>
  <c r="S127" i="1"/>
  <c r="U127" i="1" s="1"/>
  <c r="P129" i="1" l="1"/>
  <c r="S128" i="1"/>
  <c r="U128" i="1" s="1"/>
  <c r="P130" i="1" l="1"/>
  <c r="S129" i="1"/>
  <c r="U129" i="1" s="1"/>
  <c r="S130" i="1" l="1"/>
  <c r="U130" i="1" s="1"/>
  <c r="P131" i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5" i="1"/>
  <c r="U135" i="1" s="1"/>
  <c r="P137" i="1" l="1"/>
  <c r="S136" i="1"/>
  <c r="U136" i="1" s="1"/>
  <c r="P138" i="1" l="1"/>
  <c r="S137" i="1"/>
  <c r="U137" i="1" s="1"/>
  <c r="P139" i="1" l="1"/>
  <c r="S138" i="1"/>
  <c r="U138" i="1" s="1"/>
  <c r="S139" i="1" l="1"/>
  <c r="U139" i="1" s="1"/>
  <c r="P140" i="1"/>
  <c r="P141" i="1" l="1"/>
  <c r="S140" i="1"/>
  <c r="U140" i="1" s="1"/>
  <c r="P142" i="1" l="1"/>
  <c r="S141" i="1"/>
  <c r="U141" i="1" s="1"/>
  <c r="S142" i="1" l="1"/>
  <c r="U142" i="1" s="1"/>
  <c r="P143" i="1"/>
  <c r="P144" i="1" l="1"/>
  <c r="S143" i="1"/>
  <c r="U143" i="1" s="1"/>
  <c r="S144" i="1" l="1"/>
  <c r="U144" i="1" s="1"/>
  <c r="P145" i="1"/>
  <c r="P146" i="1" l="1"/>
  <c r="S145" i="1"/>
  <c r="U145" i="1" s="1"/>
  <c r="P147" i="1" l="1"/>
  <c r="S146" i="1"/>
  <c r="U146" i="1" s="1"/>
  <c r="P148" i="1" l="1"/>
  <c r="S147" i="1"/>
  <c r="U147" i="1" s="1"/>
  <c r="P149" i="1" l="1"/>
  <c r="S148" i="1"/>
  <c r="U148" i="1" s="1"/>
  <c r="S149" i="1" l="1"/>
  <c r="U149" i="1" s="1"/>
  <c r="P150" i="1"/>
  <c r="P151" i="1" l="1"/>
  <c r="S150" i="1"/>
  <c r="U150" i="1" s="1"/>
  <c r="P152" i="1" l="1"/>
  <c r="S151" i="1"/>
  <c r="U151" i="1" s="1"/>
  <c r="P153" i="1" l="1"/>
  <c r="S152" i="1"/>
  <c r="U152" i="1" s="1"/>
  <c r="P154" i="1" l="1"/>
  <c r="S153" i="1"/>
  <c r="U153" i="1" s="1"/>
  <c r="P155" i="1" l="1"/>
  <c r="S154" i="1"/>
  <c r="U154" i="1" s="1"/>
  <c r="P156" i="1" l="1"/>
  <c r="S155" i="1"/>
  <c r="U155" i="1" s="1"/>
  <c r="P157" i="1" l="1"/>
  <c r="S156" i="1"/>
  <c r="U156" i="1" s="1"/>
  <c r="P158" i="1" l="1"/>
  <c r="S157" i="1"/>
  <c r="U157" i="1" s="1"/>
  <c r="P159" i="1" l="1"/>
  <c r="S158" i="1"/>
  <c r="U158" i="1" s="1"/>
  <c r="P160" i="1" l="1"/>
  <c r="S159" i="1"/>
  <c r="U159" i="1" s="1"/>
  <c r="P161" i="1" l="1"/>
  <c r="S160" i="1"/>
  <c r="U160" i="1" s="1"/>
  <c r="P162" i="1" l="1"/>
  <c r="S161" i="1"/>
  <c r="U161" i="1" s="1"/>
  <c r="P163" i="1" l="1"/>
  <c r="S162" i="1"/>
  <c r="U162" i="1" s="1"/>
  <c r="P164" i="1" l="1"/>
  <c r="S163" i="1"/>
  <c r="U163" i="1" s="1"/>
  <c r="P165" i="1" l="1"/>
  <c r="S164" i="1"/>
  <c r="U164" i="1" s="1"/>
  <c r="P166" i="1" l="1"/>
  <c r="S165" i="1"/>
  <c r="U165" i="1" s="1"/>
  <c r="P167" i="1" l="1"/>
  <c r="S166" i="1"/>
  <c r="U166" i="1" s="1"/>
  <c r="P168" i="1" l="1"/>
  <c r="S167" i="1"/>
  <c r="U167" i="1" s="1"/>
  <c r="P169" i="1" l="1"/>
  <c r="S168" i="1"/>
  <c r="U168" i="1" s="1"/>
  <c r="P170" i="1" l="1"/>
  <c r="S169" i="1"/>
  <c r="U169" i="1" s="1"/>
  <c r="P171" i="1" l="1"/>
  <c r="S170" i="1"/>
  <c r="U170" i="1" s="1"/>
  <c r="P172" i="1" l="1"/>
  <c r="S171" i="1"/>
  <c r="U171" i="1" s="1"/>
  <c r="P173" i="1" l="1"/>
  <c r="S172" i="1"/>
  <c r="U172" i="1" s="1"/>
  <c r="P174" i="1" l="1"/>
  <c r="S173" i="1"/>
  <c r="U173" i="1" s="1"/>
  <c r="P175" i="1" l="1"/>
  <c r="S174" i="1"/>
  <c r="U174" i="1" s="1"/>
  <c r="P176" i="1" l="1"/>
  <c r="S175" i="1"/>
  <c r="U175" i="1" s="1"/>
  <c r="P177" i="1" l="1"/>
  <c r="S176" i="1"/>
  <c r="U176" i="1" s="1"/>
  <c r="P178" i="1" l="1"/>
  <c r="S177" i="1"/>
  <c r="U177" i="1" s="1"/>
  <c r="P179" i="1" l="1"/>
  <c r="S178" i="1"/>
  <c r="U178" i="1" s="1"/>
  <c r="P180" i="1" l="1"/>
  <c r="S179" i="1"/>
  <c r="U179" i="1" s="1"/>
  <c r="P181" i="1" l="1"/>
  <c r="S180" i="1"/>
  <c r="U180" i="1" s="1"/>
  <c r="P182" i="1" l="1"/>
  <c r="S181" i="1"/>
  <c r="U181" i="1" s="1"/>
  <c r="P183" i="1" l="1"/>
  <c r="S182" i="1"/>
  <c r="U182" i="1" s="1"/>
  <c r="P184" i="1" l="1"/>
  <c r="S183" i="1"/>
  <c r="U183" i="1" s="1"/>
  <c r="P185" i="1" l="1"/>
  <c r="S184" i="1"/>
  <c r="U184" i="1" s="1"/>
  <c r="P186" i="1" l="1"/>
  <c r="S185" i="1"/>
  <c r="U185" i="1" s="1"/>
  <c r="P187" i="1" l="1"/>
  <c r="S186" i="1"/>
  <c r="U186" i="1" s="1"/>
  <c r="P188" i="1" l="1"/>
  <c r="S187" i="1"/>
  <c r="U187" i="1" s="1"/>
  <c r="P189" i="1" l="1"/>
  <c r="S188" i="1"/>
  <c r="U188" i="1" s="1"/>
  <c r="P190" i="1" l="1"/>
  <c r="S189" i="1"/>
  <c r="U189" i="1" s="1"/>
  <c r="P191" i="1" l="1"/>
  <c r="S190" i="1"/>
  <c r="U190" i="1" s="1"/>
  <c r="P192" i="1" l="1"/>
  <c r="S191" i="1"/>
  <c r="U191" i="1" s="1"/>
  <c r="P193" i="1" l="1"/>
  <c r="S192" i="1"/>
  <c r="U192" i="1" s="1"/>
  <c r="P194" i="1" l="1"/>
  <c r="S193" i="1"/>
  <c r="U193" i="1" s="1"/>
  <c r="P195" i="1" l="1"/>
  <c r="S194" i="1"/>
  <c r="U194" i="1" s="1"/>
  <c r="P196" i="1" l="1"/>
  <c r="S195" i="1"/>
  <c r="U195" i="1" s="1"/>
  <c r="P197" i="1" l="1"/>
  <c r="S197" i="1" s="1"/>
  <c r="U197" i="1" s="1"/>
  <c r="S196" i="1"/>
  <c r="U196" i="1" s="1"/>
</calcChain>
</file>

<file path=xl/sharedStrings.xml><?xml version="1.0" encoding="utf-8"?>
<sst xmlns="http://schemas.openxmlformats.org/spreadsheetml/2006/main" count="2089" uniqueCount="432">
  <si>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</si>
  <si>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</si>
  <si>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</si>
  <si>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</si>
  <si>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</si>
  <si>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</si>
  <si>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</si>
  <si>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</si>
  <si>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</si>
  <si>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</si>
  <si>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</si>
  <si>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</si>
  <si>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</si>
  <si>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</si>
  <si>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</si>
  <si>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</si>
  <si>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</si>
  <si>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</si>
  <si>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</si>
  <si>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</si>
  <si>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</si>
  <si>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</si>
  <si>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</si>
  <si>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</si>
  <si>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</si>
  <si>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</si>
  <si>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</si>
  <si>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1x</t>
  </si>
  <si>
    <t>da</t>
  </si>
  <si>
    <t>asian</t>
  </si>
  <si>
    <t>Live</t>
  </si>
  <si>
    <t>df</t>
  </si>
  <si>
    <t>betano</t>
  </si>
  <si>
    <t>2 asian -1,5</t>
  </si>
  <si>
    <t>2-3</t>
  </si>
  <si>
    <t>3-1</t>
  </si>
  <si>
    <t>1-1</t>
  </si>
  <si>
    <t>1-0</t>
  </si>
  <si>
    <t>1 asian -1,75</t>
  </si>
  <si>
    <t>0-3</t>
  </si>
  <si>
    <t>0-5</t>
  </si>
  <si>
    <t>5er Kombi</t>
  </si>
  <si>
    <t>3-2</t>
  </si>
  <si>
    <t>Köln U19 - Fortuna Köln</t>
  </si>
  <si>
    <t>Testspiel</t>
  </si>
  <si>
    <t>2 asian -1,25</t>
  </si>
  <si>
    <t>0-0</t>
  </si>
  <si>
    <t>Gladbach II - Erndtebrück
HEBC - Rugenbergen</t>
  </si>
  <si>
    <t>1
2</t>
  </si>
  <si>
    <r>
      <rPr>
        <b/>
        <sz val="10"/>
        <color rgb="FF00B050"/>
        <rFont val="Arial"/>
        <family val="2"/>
      </rPr>
      <t>5-0</t>
    </r>
    <r>
      <rPr>
        <b/>
        <sz val="10"/>
        <color rgb="FFFF0000"/>
        <rFont val="Arial"/>
        <family val="2"/>
      </rPr>
      <t xml:space="preserve">
2-1</t>
    </r>
  </si>
  <si>
    <t>Euxton - Chorley</t>
  </si>
  <si>
    <t>2 asian -5</t>
  </si>
  <si>
    <t>1-4</t>
  </si>
  <si>
    <t>Overasseltse Boys - NEC</t>
  </si>
  <si>
    <t>2 asian -4,5 1. Hz</t>
  </si>
  <si>
    <t>Hattem - Zwolle</t>
  </si>
  <si>
    <t>2 asian -7,5</t>
  </si>
  <si>
    <t>0-8</t>
  </si>
  <si>
    <t>Kray - Essen</t>
  </si>
  <si>
    <t>2 asian -3,5</t>
  </si>
  <si>
    <t>1-3</t>
  </si>
  <si>
    <t>Drava - Velenje
Admira - Bruck Leitha</t>
  </si>
  <si>
    <t>1 asian -1,75
1 asian -2,75</t>
  </si>
  <si>
    <t>0-3
4-1</t>
  </si>
  <si>
    <t>Stadtallendorf - Steinbach</t>
  </si>
  <si>
    <t>2 asian -0,75</t>
  </si>
  <si>
    <t>Ataspor - Ingol II</t>
  </si>
  <si>
    <t>1 asian -1 1. Hz</t>
  </si>
  <si>
    <t>1 asian -3,5</t>
  </si>
  <si>
    <t>5-1</t>
  </si>
  <si>
    <t>Grumme - Bochum</t>
  </si>
  <si>
    <t>2 asian 10,5</t>
  </si>
  <si>
    <t>0-15</t>
  </si>
  <si>
    <t>Salzkotten - Paderborn</t>
  </si>
  <si>
    <t>2 asian -19</t>
  </si>
  <si>
    <t>0-20</t>
  </si>
  <si>
    <t>Landsberg - Aspach</t>
  </si>
  <si>
    <t>2 asian -2,25</t>
  </si>
  <si>
    <t>0-4</t>
  </si>
  <si>
    <t xml:space="preserve">Garching - Ingolstadt </t>
  </si>
  <si>
    <t>zuerst 9 
2 asian -2,5</t>
  </si>
  <si>
    <r>
      <t xml:space="preserve">6
</t>
    </r>
    <r>
      <rPr>
        <b/>
        <sz val="10"/>
        <color rgb="FF00B050"/>
        <rFont val="Arial"/>
        <family val="2"/>
      </rPr>
      <t>0-3</t>
    </r>
  </si>
  <si>
    <t>Botosani - Kiew</t>
  </si>
  <si>
    <t>Oberneuland - Osnabrück</t>
  </si>
  <si>
    <t>2 asian -3,25</t>
  </si>
  <si>
    <t>1-6</t>
  </si>
  <si>
    <t>Backnang - Stuttgart</t>
  </si>
  <si>
    <t>2 asian -4,5</t>
  </si>
  <si>
    <t>Swindon S. - Swindon T.</t>
  </si>
  <si>
    <t>2 asian -2</t>
  </si>
  <si>
    <t>Truro City - Exeter</t>
  </si>
  <si>
    <t>2/5</t>
  </si>
  <si>
    <t>Bramfeld - ASV Hamburg</t>
  </si>
  <si>
    <t>1 asian -0,5</t>
  </si>
  <si>
    <t>2-5</t>
  </si>
  <si>
    <t>Haibach - Darmstadt</t>
  </si>
  <si>
    <t>2 asian -2,5 1. Hz</t>
  </si>
  <si>
    <t>Nilkheim - Alzenau</t>
  </si>
  <si>
    <t>2 asian -9,5</t>
  </si>
  <si>
    <t>0-12</t>
  </si>
  <si>
    <t>Hadamar - Zeilsheim</t>
  </si>
  <si>
    <t>1 asian -0,75</t>
  </si>
  <si>
    <t>Hertha II - Greif</t>
  </si>
  <si>
    <t>1 asian -2,5</t>
  </si>
  <si>
    <t>2-1</t>
  </si>
  <si>
    <t>BFC Dynamo - Sparta L.
Bahlinger - Sandhausen</t>
  </si>
  <si>
    <t>1 asian -1
2 asian -1,25</t>
  </si>
  <si>
    <r>
      <rPr>
        <b/>
        <sz val="10"/>
        <color rgb="FF00B050"/>
        <rFont val="Arial"/>
        <family val="2"/>
      </rPr>
      <t>9-0</t>
    </r>
    <r>
      <rPr>
        <b/>
        <sz val="10"/>
        <color rgb="FFFF0000"/>
        <rFont val="Arial"/>
        <family val="2"/>
      </rPr>
      <t xml:space="preserve">
2-2</t>
    </r>
  </si>
  <si>
    <t>rote + 2x Führung</t>
  </si>
  <si>
    <t>Schalke II - Paderborn II</t>
  </si>
  <si>
    <t>0-1</t>
  </si>
  <si>
    <t>Schonnebeck - Wattenscheid</t>
  </si>
  <si>
    <t>SW Essen - RW Essen</t>
  </si>
  <si>
    <t>Faversham - Gillingham</t>
  </si>
  <si>
    <t>2 asian -6</t>
  </si>
  <si>
    <t>1-9</t>
  </si>
  <si>
    <t>Klingnau - Aarau</t>
  </si>
  <si>
    <t>2-7</t>
  </si>
  <si>
    <t>Laakkwartier - Den Haag</t>
  </si>
  <si>
    <t>2 asian -3,5 1. Hz</t>
  </si>
  <si>
    <t>0-7</t>
  </si>
  <si>
    <t>Sileby - Northampton</t>
  </si>
  <si>
    <t>2 asian -4</t>
  </si>
  <si>
    <t>Wurmla - Pölten</t>
  </si>
  <si>
    <t>Lineup..</t>
  </si>
  <si>
    <t>Chancenwucher</t>
  </si>
  <si>
    <t>Siegen - Düsseldorf</t>
  </si>
  <si>
    <t>1 asian -2,25 1. Hz</t>
  </si>
  <si>
    <t>Serooskerke - Den Haag</t>
  </si>
  <si>
    <t>2 asian -8,5</t>
  </si>
  <si>
    <t>Babelsberg - Pampow
Gießen - Kinzenbach</t>
  </si>
  <si>
    <t>1/1
1/1</t>
  </si>
  <si>
    <r>
      <t xml:space="preserve">0-0/1-1
</t>
    </r>
    <r>
      <rPr>
        <b/>
        <sz val="10"/>
        <color rgb="FF00B050"/>
        <rFont val="Arial"/>
        <family val="2"/>
      </rPr>
      <t>9-0/12-0</t>
    </r>
  </si>
  <si>
    <t>Gießen - Kinzenbach</t>
  </si>
  <si>
    <t>1 asian -2,75</t>
  </si>
  <si>
    <t>12-0</t>
  </si>
  <si>
    <t>Greifswald - Rostock</t>
  </si>
  <si>
    <t>2 asian -1,25 1. Hz</t>
  </si>
  <si>
    <t>Balhorn - Kassel</t>
  </si>
  <si>
    <t>2 asian -2 1. Hz</t>
  </si>
  <si>
    <t>1-5</t>
  </si>
  <si>
    <t>Josephs - Rangers</t>
  </si>
  <si>
    <t>Fussball</t>
  </si>
  <si>
    <t>2 asian -7,25</t>
  </si>
  <si>
    <t>1-13</t>
  </si>
  <si>
    <t>Harrogate - Knaresborough</t>
  </si>
  <si>
    <t>1 asian -1,5 1. Hz</t>
  </si>
  <si>
    <t>3-0</t>
  </si>
  <si>
    <t>Aycliffe - Hartlepool</t>
  </si>
  <si>
    <t>2 asian -1,5 1. Hz</t>
  </si>
  <si>
    <t>Stockport Town - St. County</t>
  </si>
  <si>
    <t>2 asian -1,75 1. Hz</t>
  </si>
  <si>
    <t>West Auckland - Spennymoor</t>
  </si>
  <si>
    <t>2 asian -6,5</t>
  </si>
  <si>
    <t>0-6</t>
  </si>
  <si>
    <t>Slavia Prag - Zizkov
Ludwigsfelder - Altglienicke</t>
  </si>
  <si>
    <t>1 asian -2,25
2 asian -1,25</t>
  </si>
  <si>
    <r>
      <rPr>
        <b/>
        <sz val="10"/>
        <color rgb="FF00B050"/>
        <rFont val="Arial"/>
        <family val="2"/>
      </rPr>
      <t>6-0</t>
    </r>
    <r>
      <rPr>
        <b/>
        <sz val="10"/>
        <color rgb="FFFF0000"/>
        <rFont val="Arial"/>
        <family val="2"/>
      </rPr>
      <t xml:space="preserve">
2-2</t>
    </r>
  </si>
  <si>
    <t>2-0 Führung, 12 Ecken</t>
  </si>
  <si>
    <t>Kirrlach - Walldorf</t>
  </si>
  <si>
    <t>1-12</t>
  </si>
  <si>
    <t>Herne - Oberhausen U19
Monheim - Obersprockhövel</t>
  </si>
  <si>
    <t>1 asian -0,75
1 asian -3,5</t>
  </si>
  <si>
    <r>
      <rPr>
        <b/>
        <sz val="10"/>
        <color rgb="FF00B050"/>
        <rFont val="Arial"/>
        <family val="2"/>
      </rPr>
      <t>5-3</t>
    </r>
    <r>
      <rPr>
        <b/>
        <sz val="10"/>
        <color rgb="FFFF0000"/>
        <rFont val="Arial"/>
        <family val="2"/>
      </rPr>
      <t xml:space="preserve">
2-0</t>
    </r>
  </si>
  <si>
    <t>3er Kombi</t>
  </si>
  <si>
    <t>over-Tore</t>
  </si>
  <si>
    <t>Legnice - Polkowice</t>
  </si>
  <si>
    <t>2-0</t>
  </si>
  <si>
    <t>Gladbach - FC Gladbach</t>
  </si>
  <si>
    <t>1 asian -6,5 1. Hz</t>
  </si>
  <si>
    <t>8-0</t>
  </si>
  <si>
    <t>1 asian -6,25 1. Hz</t>
  </si>
  <si>
    <t>Paldau - Eichkogl</t>
  </si>
  <si>
    <t>4-6</t>
  </si>
  <si>
    <t>Velbert - Köln II</t>
  </si>
  <si>
    <t>2 asian +1,75</t>
  </si>
  <si>
    <t>3-3</t>
  </si>
  <si>
    <t>2 asian -0,25</t>
  </si>
  <si>
    <t>2 asian -7</t>
  </si>
  <si>
    <t>Garzweiler - Gladbach II</t>
  </si>
  <si>
    <t>Thame - Oxford</t>
  </si>
  <si>
    <t>0-2</t>
  </si>
  <si>
    <t>Bernburg - Lok. Leipzig</t>
  </si>
  <si>
    <t>Schonnebeck - Schermbeck
Malmö - Ballymena
Tbilisi - Engordany</t>
  </si>
  <si>
    <t>over 2,5
beide no goal
beide no goal</t>
  </si>
  <si>
    <t>3-2
6-0
7-0</t>
  </si>
  <si>
    <t>Cibalia - Jurjevac</t>
  </si>
  <si>
    <t>1 asian -4,25</t>
  </si>
  <si>
    <t>6-0</t>
  </si>
  <si>
    <t>Sonsbeck - Düsseldorf</t>
  </si>
  <si>
    <t>2 asian -3,75</t>
  </si>
  <si>
    <t>South Shields - Sunderland</t>
  </si>
  <si>
    <t>HEBC - Hamm United</t>
  </si>
  <si>
    <t>1-2</t>
  </si>
  <si>
    <t>over</t>
  </si>
  <si>
    <t>4/5</t>
  </si>
  <si>
    <t>Schweinberg - Dortmund</t>
  </si>
  <si>
    <t>2 asian -10,25</t>
  </si>
  <si>
    <t>0-10</t>
  </si>
  <si>
    <t>???</t>
  </si>
  <si>
    <t>Frohnhausen - Essen
Schalding - Türkücü</t>
  </si>
  <si>
    <t>2 asian -4,75
2 asian -1,5</t>
  </si>
  <si>
    <r>
      <t xml:space="preserve">2-4
</t>
    </r>
    <r>
      <rPr>
        <b/>
        <sz val="10"/>
        <color rgb="FF00B050"/>
        <rFont val="Arial"/>
        <family val="2"/>
      </rPr>
      <t>0-2</t>
    </r>
  </si>
  <si>
    <t>Flieden -  Petersberg</t>
  </si>
  <si>
    <t>1 asian -1,5</t>
  </si>
  <si>
    <t>eig 3/10</t>
  </si>
  <si>
    <t>Holzwickede - Rödingh.</t>
  </si>
  <si>
    <t>Glory - ManU</t>
  </si>
  <si>
    <t>2 asian -0,75 1. Hz</t>
  </si>
  <si>
    <t>Sonsbeck - Straelen</t>
  </si>
  <si>
    <t>Hoffenheim - Braunschweig</t>
  </si>
  <si>
    <t>1 1. Hz</t>
  </si>
  <si>
    <t>Vienna - Bruck Leitha</t>
  </si>
  <si>
    <t>Eilenburg - Zwenkau</t>
  </si>
  <si>
    <t>1 asian -3</t>
  </si>
  <si>
    <t>6-1</t>
  </si>
  <si>
    <t>Sodingen - Weitmar</t>
  </si>
  <si>
    <t>2-2</t>
  </si>
  <si>
    <t>Plymouth Park - Plymouth</t>
  </si>
  <si>
    <t>Stocksbridge - Sheff Wed</t>
  </si>
  <si>
    <t>Bedford - Luton</t>
  </si>
  <si>
    <t>2 asian -1,75</t>
  </si>
  <si>
    <t>88.</t>
  </si>
  <si>
    <t>Leek Town - Port Vale</t>
  </si>
  <si>
    <t>86.</t>
  </si>
  <si>
    <t>Schwaben Augs - Pipinsried</t>
  </si>
  <si>
    <t>Amateure</t>
  </si>
  <si>
    <t>2 asian -0,5</t>
  </si>
  <si>
    <t>SW Essen - Horst Emscher</t>
  </si>
  <si>
    <t>1 asian -1</t>
  </si>
  <si>
    <t>Flieden - Freiensteinau</t>
  </si>
  <si>
    <t>50. 2-0</t>
  </si>
  <si>
    <t>Schweinfurt - Aubstadt</t>
  </si>
  <si>
    <t>1 asian -1,25</t>
  </si>
  <si>
    <t>89. 2-1 in Überzahl</t>
  </si>
  <si>
    <t>Druten - Nijmengen</t>
  </si>
  <si>
    <t>keine Wertung</t>
  </si>
  <si>
    <t>Hallam - Chesterfield</t>
  </si>
  <si>
    <t>2 asian 0,25 1. Hz</t>
  </si>
  <si>
    <t>Dreher 1/2</t>
  </si>
  <si>
    <t>Neustadt - Freiburg II</t>
  </si>
  <si>
    <t>Köln II - Hürth</t>
  </si>
  <si>
    <t>5-3</t>
  </si>
  <si>
    <t xml:space="preserve">Jena - Halberstadt </t>
  </si>
  <si>
    <t>4-2</t>
  </si>
  <si>
    <t>Lübeck - Bordesholm</t>
  </si>
  <si>
    <t>Velvary - Bohemians</t>
  </si>
  <si>
    <t>Northeim - Paderborn</t>
  </si>
  <si>
    <t>2 1. Hz</t>
  </si>
  <si>
    <t>Pinkafeld - Rapid</t>
  </si>
  <si>
    <t>2 asian -8,25</t>
  </si>
  <si>
    <t>0-9</t>
  </si>
  <si>
    <t>Wacker II - Genua</t>
  </si>
  <si>
    <t>Elfer verschossen</t>
  </si>
  <si>
    <t>3/5</t>
  </si>
  <si>
    <t>Lichtenberg - Mahlsdorf</t>
  </si>
  <si>
    <t>1 asian -2</t>
  </si>
  <si>
    <t xml:space="preserve">6-1 nächstes TS </t>
  </si>
  <si>
    <t>Meerbusch - Homberg</t>
  </si>
  <si>
    <t>Kombi</t>
  </si>
  <si>
    <t>BW Leipzig - Lok Leipzig</t>
  </si>
  <si>
    <t>2 asian -3</t>
  </si>
  <si>
    <t>wow</t>
  </si>
  <si>
    <t>HSC Hannover - 96</t>
  </si>
  <si>
    <t>Blansko - Velka</t>
  </si>
  <si>
    <t>1 asian -11</t>
  </si>
  <si>
    <t>Vienna - Union</t>
  </si>
  <si>
    <t>Siegburg - Bonn
Neu-Isenburg - Eddersheim</t>
  </si>
  <si>
    <t>2 asian -1,25
2 asian -1</t>
  </si>
  <si>
    <r>
      <t>0-0</t>
    </r>
    <r>
      <rPr>
        <b/>
        <sz val="10"/>
        <color rgb="FF00B050"/>
        <rFont val="Arial"/>
        <family val="2"/>
      </rPr>
      <t xml:space="preserve">
0-4</t>
    </r>
  </si>
  <si>
    <t>Turin  - Pro Patria</t>
  </si>
  <si>
    <t>Vogelheimer - Barisspor Essen</t>
  </si>
  <si>
    <t>unter 4,5</t>
  </si>
  <si>
    <t>4-0</t>
  </si>
  <si>
    <t>Kornik - Omil Olsztyn</t>
  </si>
  <si>
    <t>cashout 10 sek</t>
  </si>
  <si>
    <t>Harburg - Altona
Parndorf - Salzburg</t>
  </si>
  <si>
    <t>2 asian -2,5
2 asian -2,5</t>
  </si>
  <si>
    <r>
      <t xml:space="preserve">1-3
</t>
    </r>
    <r>
      <rPr>
        <b/>
        <sz val="10"/>
        <color rgb="FF00B050"/>
        <rFont val="Arial"/>
        <family val="2"/>
      </rPr>
      <t>1-7</t>
    </r>
  </si>
  <si>
    <t>Walldorf - Diefflen</t>
  </si>
  <si>
    <t>Schalke II - Pauli II</t>
  </si>
  <si>
    <t>2 asian -0,25 1. Hz</t>
  </si>
  <si>
    <t>SW Düsseldorf - Meerbusch</t>
  </si>
  <si>
    <t>4-1</t>
  </si>
  <si>
    <t>BFC - BW Berlin</t>
  </si>
  <si>
    <t>Zehlendorf - Fürstenwalde</t>
  </si>
  <si>
    <t>Duwo - Norderstedt</t>
  </si>
  <si>
    <t>Cheltenham - Leicester</t>
  </si>
  <si>
    <t>2 asian +0,25</t>
  </si>
  <si>
    <t>Köttmans - Austria</t>
  </si>
  <si>
    <t>Gloggnitz - Pölten</t>
  </si>
  <si>
    <t>lächerlich</t>
  </si>
  <si>
    <t>Elche - Iliciitana</t>
  </si>
  <si>
    <t>Test</t>
  </si>
  <si>
    <t>9-1</t>
  </si>
  <si>
    <t>Hurricanes - Barmbek</t>
  </si>
  <si>
    <t>Bonn - Freialdenhoven</t>
  </si>
  <si>
    <t>Dynamo H. Hamm United</t>
  </si>
  <si>
    <t>2 asian -3 1. Hz</t>
  </si>
  <si>
    <t>2 asian -13,5</t>
  </si>
  <si>
    <t>2-17</t>
  </si>
  <si>
    <t>Entella - Gemonese</t>
  </si>
  <si>
    <t>2 asian -2,25 1. Hz</t>
  </si>
  <si>
    <t xml:space="preserve">Odranci - Beltinci </t>
  </si>
  <si>
    <t>4-4</t>
  </si>
  <si>
    <t>Allerheiligen - Rapid</t>
  </si>
  <si>
    <t>Pescara - Flacco</t>
  </si>
  <si>
    <t>1 asian -7,5</t>
  </si>
  <si>
    <t>8-1</t>
  </si>
  <si>
    <t>Gegentor 30 Sek</t>
  </si>
  <si>
    <t>Gostivar - Forino</t>
  </si>
  <si>
    <t>Mallorca - Felanitx</t>
  </si>
  <si>
    <t>1 asian -3,25</t>
  </si>
  <si>
    <t>HSK Klagen - Klagen II</t>
  </si>
  <si>
    <t>2 asian -2,5</t>
  </si>
  <si>
    <t>2 asian -4,75</t>
  </si>
  <si>
    <t>Sydney - George City</t>
  </si>
  <si>
    <t>1 asian -4</t>
  </si>
  <si>
    <t>Oakleigh - Melbourne</t>
  </si>
  <si>
    <t>over 4,5</t>
  </si>
  <si>
    <t>3-4</t>
  </si>
  <si>
    <t>Rathenow - Premnitz</t>
  </si>
  <si>
    <t>5-0</t>
  </si>
  <si>
    <t>1 asian -8</t>
  </si>
  <si>
    <t>7-0</t>
  </si>
  <si>
    <t>Meersen - Sittard</t>
  </si>
  <si>
    <t>1-8</t>
  </si>
  <si>
    <t>Foligno - Ascoli</t>
  </si>
  <si>
    <t>2 asian -1 1. Hz</t>
  </si>
  <si>
    <t>Rapperswil - Lachen</t>
  </si>
  <si>
    <t>7-1</t>
  </si>
  <si>
    <t>Albion - St. Mirren</t>
  </si>
  <si>
    <t>Leipzig U19 - Halle U19</t>
  </si>
  <si>
    <t>1 asian -3 1. Hz</t>
  </si>
  <si>
    <t>1 asian -4,5</t>
  </si>
  <si>
    <t>Kitchee - City</t>
  </si>
  <si>
    <t>Snagov - Peris</t>
  </si>
  <si>
    <t>1 asian -4,75</t>
  </si>
  <si>
    <t>1 asian -6,5</t>
  </si>
  <si>
    <t>SW Essen - Kupferdreh</t>
  </si>
  <si>
    <t>1 asian -1,25 1. Hz</t>
  </si>
  <si>
    <t>1 asian -2 1. Hz</t>
  </si>
  <si>
    <t>Real Aviles - Lugo</t>
  </si>
  <si>
    <t>2 asian -0,5 1. Hz</t>
  </si>
  <si>
    <t>Brescia - Ciliverghe</t>
  </si>
  <si>
    <t>1 asian -10</t>
  </si>
  <si>
    <t>11-0</t>
  </si>
  <si>
    <t>Cayon - Santander</t>
  </si>
  <si>
    <t>Cartagena - Palmar</t>
  </si>
  <si>
    <t>1 asian -6,25</t>
  </si>
  <si>
    <t>9-0</t>
  </si>
  <si>
    <t>1 asian -6,75</t>
  </si>
  <si>
    <t>Baden - Sursee</t>
  </si>
  <si>
    <t>1 asian -2,25</t>
  </si>
  <si>
    <t>Atherton - Ittihad</t>
  </si>
  <si>
    <t>1 asian -3,75</t>
  </si>
  <si>
    <t>Ourense - Ponferradina</t>
  </si>
  <si>
    <t>2 asian -2,75</t>
  </si>
  <si>
    <t>Buckland - Plymouth</t>
  </si>
  <si>
    <t>3-9</t>
  </si>
  <si>
    <t>Pescara - Angolana</t>
  </si>
  <si>
    <t>1 asian -2,5 1. Hz</t>
  </si>
  <si>
    <t>Lecco - Bolzano</t>
  </si>
  <si>
    <t>1 asian -8,25</t>
  </si>
  <si>
    <t>1 asian -9,5</t>
  </si>
  <si>
    <t>1 asian -10,75</t>
  </si>
  <si>
    <t>Schalke II - Schonnebeck</t>
  </si>
  <si>
    <t>Euroleague Kombi</t>
  </si>
  <si>
    <t>1/4</t>
  </si>
  <si>
    <t>Barockstadt - Steinbach
Großbardorf - Cham</t>
  </si>
  <si>
    <t>1 asian -1,5
1</t>
  </si>
  <si>
    <t>5-0
4-1</t>
  </si>
  <si>
    <t>Walldorf - Eddersheim
Homburg - Alzenau</t>
  </si>
  <si>
    <t>X2
1</t>
  </si>
  <si>
    <t>3-2
1-2</t>
  </si>
  <si>
    <t>89. + 93.</t>
  </si>
  <si>
    <t>Cosenza - Morrone</t>
  </si>
  <si>
    <t>Pirmasens - Saarbrücken</t>
  </si>
  <si>
    <t>2 asian -1</t>
  </si>
  <si>
    <t xml:space="preserve">Farsley - Albion </t>
  </si>
  <si>
    <t>Tor direkt..</t>
  </si>
  <si>
    <t>Yokohama - Man City</t>
  </si>
  <si>
    <t>Homburg - Alzenau</t>
  </si>
  <si>
    <t>Lübeck - Jeddeloh
Türk Augs. - Ingol II</t>
  </si>
  <si>
    <t>1 HC -1
2</t>
  </si>
  <si>
    <r>
      <rPr>
        <b/>
        <sz val="10"/>
        <color rgb="FF00B050"/>
        <rFont val="Arial"/>
        <family val="2"/>
      </rPr>
      <t>3-1</t>
    </r>
    <r>
      <rPr>
        <b/>
        <sz val="10"/>
        <color rgb="FFFF0000"/>
        <rFont val="Arial"/>
        <family val="2"/>
      </rPr>
      <t xml:space="preserve">
1-1</t>
    </r>
  </si>
  <si>
    <t>witz</t>
  </si>
  <si>
    <t>Meiendorfer - Dassendorf
Burghausen - Heimstetten</t>
  </si>
  <si>
    <t>2 asian -1,75
1</t>
  </si>
  <si>
    <r>
      <t xml:space="preserve">1-1
</t>
    </r>
    <r>
      <rPr>
        <b/>
        <sz val="10"/>
        <color rgb="FF00B050"/>
        <rFont val="Arial"/>
        <family val="2"/>
      </rPr>
      <t>3-0</t>
    </r>
  </si>
  <si>
    <t xml:space="preserve">Lazio - Mantova </t>
  </si>
  <si>
    <t>Neuhof - Fernwald</t>
  </si>
  <si>
    <t>Paloma - Sasel</t>
  </si>
  <si>
    <t>2 H2H</t>
  </si>
  <si>
    <t>Cittadella - Trento</t>
  </si>
  <si>
    <t>1 asian -6</t>
  </si>
  <si>
    <t>Wels - Eintracht</t>
  </si>
  <si>
    <t xml:space="preserve">2 asian -8,25 </t>
  </si>
  <si>
    <t>Mallorca - Publense</t>
  </si>
  <si>
    <t>Crotone - Castrovillari</t>
  </si>
  <si>
    <t>Besiktas - Apollon</t>
  </si>
  <si>
    <t>haha</t>
  </si>
  <si>
    <t>Mintard - Schonnebeck</t>
  </si>
  <si>
    <t>Adelaide U. - Raiders</t>
  </si>
  <si>
    <t>Paris - Sydney</t>
  </si>
  <si>
    <t>Neots Town - Milton</t>
  </si>
  <si>
    <t>2 HC -3</t>
  </si>
  <si>
    <t>2 HC -4</t>
  </si>
  <si>
    <t>Seligenporten - Hof
Erlangen - Großbardorf</t>
  </si>
  <si>
    <t>1
X2</t>
  </si>
  <si>
    <r>
      <t xml:space="preserve">2-0
</t>
    </r>
    <r>
      <rPr>
        <b/>
        <sz val="10"/>
        <color rgb="FFFF0000"/>
        <rFont val="Arial"/>
        <family val="2"/>
      </rPr>
      <t>2-1</t>
    </r>
  </si>
  <si>
    <t>87. 2-1 + Elfer v.</t>
  </si>
  <si>
    <t>Spezia - Fermana</t>
  </si>
  <si>
    <t>Stabia - Campobasso</t>
  </si>
  <si>
    <t>Rellinghausen - Überruhr</t>
  </si>
  <si>
    <t>Micheldorf - Parma</t>
  </si>
  <si>
    <t>Achau - Wienerfeld</t>
  </si>
  <si>
    <t>1 asian -7,25</t>
  </si>
  <si>
    <t>Colwyn Bay - Crewe U23</t>
  </si>
  <si>
    <t>47. Tor..</t>
  </si>
  <si>
    <t>Monheim - Schlebusch</t>
  </si>
  <si>
    <t xml:space="preserve">Venedig - Cjarlins </t>
  </si>
  <si>
    <t>Cetate - Hunedoara</t>
  </si>
  <si>
    <t>2 HC -6</t>
  </si>
  <si>
    <t>2 HC -7</t>
  </si>
  <si>
    <t>2 HC -8</t>
  </si>
  <si>
    <t>2 HC -9,25</t>
  </si>
  <si>
    <t>Velbert - Welper</t>
  </si>
  <si>
    <t>Wilhelmshv - Frisia</t>
  </si>
  <si>
    <t>Bayern - Tottenham</t>
  </si>
  <si>
    <t>over 4 Tore</t>
  </si>
  <si>
    <t>Miajadas - Merida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</si>
</sst>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3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Juli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58715946003815E-2"/>
          <c:y val="8.1900028684142076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32"/>
              <c:layout>
                <c:manualLayout>
                  <c:x val="-9.4231882766914622E-3"/>
                  <c:y val="-6.6185540381802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-2.6118196723781358E-2"/>
                  <c:y val="2.92756539728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9520710065793669E-2"/>
                  <c:y val="-3.0606736272254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layout>
                <c:manualLayout>
                  <c:x val="-2.2275382628151007E-2"/>
                  <c:y val="3.4143747155236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2.3398773809703729E-2"/>
                  <c:y val="2.0129198135947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C8-4DF8-AA55-FF42641501EA}"/>
                </c:ext>
              </c:extLst>
            </c:dLbl>
            <c:dLbl>
              <c:idx val="116"/>
              <c:layout>
                <c:manualLayout>
                  <c:x val="-2.4443241469816274E-2"/>
                  <c:y val="3.23772019443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layout>
                <c:manualLayout>
                  <c:x val="-1.7294076676563365E-3"/>
                  <c:y val="-3.862762496302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Juli!$R$4:$R$229</c:f>
              <c:numCache>
                <c:formatCode>General</c:formatCode>
                <c:ptCount val="226"/>
                <c:pt idx="0">
                  <c:v>-3.5</c:v>
                </c:pt>
                <c:pt idx="1">
                  <c:v>-6.5</c:v>
                </c:pt>
                <c:pt idx="2">
                  <c:v>-5.33</c:v>
                </c:pt>
                <c:pt idx="3">
                  <c:v>-4.1150000000000002</c:v>
                </c:pt>
                <c:pt idx="4">
                  <c:v>-6.6150000000000002</c:v>
                </c:pt>
                <c:pt idx="5">
                  <c:v>-6.4262500000000005</c:v>
                </c:pt>
                <c:pt idx="6">
                  <c:v>-7.9262500000000005</c:v>
                </c:pt>
                <c:pt idx="7">
                  <c:v>-6.4712500000000004</c:v>
                </c:pt>
                <c:pt idx="8">
                  <c:v>-4.6112500000000001</c:v>
                </c:pt>
                <c:pt idx="9">
                  <c:v>-3.01125</c:v>
                </c:pt>
                <c:pt idx="10">
                  <c:v>-1.7362499999999996</c:v>
                </c:pt>
                <c:pt idx="11">
                  <c:v>0.67874999999999952</c:v>
                </c:pt>
                <c:pt idx="12">
                  <c:v>0.17874999999999952</c:v>
                </c:pt>
                <c:pt idx="13">
                  <c:v>-0.82125000000000048</c:v>
                </c:pt>
                <c:pt idx="14">
                  <c:v>1.1318749999999995</c:v>
                </c:pt>
                <c:pt idx="15">
                  <c:v>-1.8681250000000005</c:v>
                </c:pt>
                <c:pt idx="16">
                  <c:v>-0.66062500000000091</c:v>
                </c:pt>
                <c:pt idx="17">
                  <c:v>-2.1606250000000009</c:v>
                </c:pt>
                <c:pt idx="18">
                  <c:v>-2.6606250000000009</c:v>
                </c:pt>
                <c:pt idx="19">
                  <c:v>-4.6606250000000014</c:v>
                </c:pt>
                <c:pt idx="20">
                  <c:v>-3.4531250000000018</c:v>
                </c:pt>
                <c:pt idx="21">
                  <c:v>-1.9931250000000018</c:v>
                </c:pt>
                <c:pt idx="22">
                  <c:v>-3.4931250000000018</c:v>
                </c:pt>
                <c:pt idx="23">
                  <c:v>-5.4931250000000018</c:v>
                </c:pt>
                <c:pt idx="24">
                  <c:v>-6.9931250000000018</c:v>
                </c:pt>
                <c:pt idx="25">
                  <c:v>-9.9931250000000027</c:v>
                </c:pt>
                <c:pt idx="26">
                  <c:v>-11.993125000000003</c:v>
                </c:pt>
                <c:pt idx="27">
                  <c:v>-10.525625000000003</c:v>
                </c:pt>
                <c:pt idx="28">
                  <c:v>-9.1756250000000037</c:v>
                </c:pt>
                <c:pt idx="29">
                  <c:v>-10.675625000000004</c:v>
                </c:pt>
                <c:pt idx="30">
                  <c:v>-8.5756250000000041</c:v>
                </c:pt>
                <c:pt idx="31">
                  <c:v>-6.7756250000000042</c:v>
                </c:pt>
                <c:pt idx="32">
                  <c:v>-8.2756250000000051</c:v>
                </c:pt>
                <c:pt idx="33">
                  <c:v>-5.646875000000005</c:v>
                </c:pt>
                <c:pt idx="34">
                  <c:v>-8.146875000000005</c:v>
                </c:pt>
                <c:pt idx="35">
                  <c:v>-10.146875000000005</c:v>
                </c:pt>
                <c:pt idx="36">
                  <c:v>-8.4893750000000061</c:v>
                </c:pt>
                <c:pt idx="37">
                  <c:v>-9.9893750000000061</c:v>
                </c:pt>
                <c:pt idx="38">
                  <c:v>-8.159375000000006</c:v>
                </c:pt>
                <c:pt idx="39">
                  <c:v>-6.5843750000000068</c:v>
                </c:pt>
                <c:pt idx="40">
                  <c:v>-4.6843750000000064</c:v>
                </c:pt>
                <c:pt idx="41">
                  <c:v>-3.4768750000000068</c:v>
                </c:pt>
                <c:pt idx="42">
                  <c:v>-2.1981250000000072</c:v>
                </c:pt>
                <c:pt idx="43">
                  <c:v>-0.84812500000000757</c:v>
                </c:pt>
                <c:pt idx="44">
                  <c:v>-2.3481250000000076</c:v>
                </c:pt>
                <c:pt idx="45">
                  <c:v>-3.8481250000000076</c:v>
                </c:pt>
                <c:pt idx="46">
                  <c:v>-1.7181250000000077</c:v>
                </c:pt>
                <c:pt idx="47">
                  <c:v>-3.2181250000000077</c:v>
                </c:pt>
                <c:pt idx="48">
                  <c:v>-1.6912750000000079</c:v>
                </c:pt>
                <c:pt idx="49">
                  <c:v>-2.4412750000000081</c:v>
                </c:pt>
                <c:pt idx="50">
                  <c:v>-1.0912750000000084</c:v>
                </c:pt>
                <c:pt idx="51">
                  <c:v>0.51872499999999144</c:v>
                </c:pt>
                <c:pt idx="52">
                  <c:v>1.8724999999991443E-2</c:v>
                </c:pt>
                <c:pt idx="53">
                  <c:v>1.0837249999999914</c:v>
                </c:pt>
                <c:pt idx="54">
                  <c:v>0.58372499999999139</c:v>
                </c:pt>
                <c:pt idx="55">
                  <c:v>1.862474999999991</c:v>
                </c:pt>
                <c:pt idx="56">
                  <c:v>3.0699749999999906</c:v>
                </c:pt>
                <c:pt idx="57">
                  <c:v>4.4449749999999906</c:v>
                </c:pt>
                <c:pt idx="58">
                  <c:v>2.9449749999999906</c:v>
                </c:pt>
                <c:pt idx="59">
                  <c:v>2.1949749999999906</c:v>
                </c:pt>
                <c:pt idx="60">
                  <c:v>3.2955999999999901</c:v>
                </c:pt>
                <c:pt idx="61">
                  <c:v>5.2310999999999899</c:v>
                </c:pt>
                <c:pt idx="62">
                  <c:v>6.1785999999999897</c:v>
                </c:pt>
                <c:pt idx="63">
                  <c:v>4.6785999999999897</c:v>
                </c:pt>
                <c:pt idx="64">
                  <c:v>3.1785999999999897</c:v>
                </c:pt>
                <c:pt idx="65">
                  <c:v>4.3160999999999898</c:v>
                </c:pt>
                <c:pt idx="66">
                  <c:v>3.3160999999999898</c:v>
                </c:pt>
                <c:pt idx="67">
                  <c:v>-4.6839000000000102</c:v>
                </c:pt>
                <c:pt idx="68">
                  <c:v>-5.6839000000000102</c:v>
                </c:pt>
                <c:pt idx="69">
                  <c:v>-4.5539000000000103</c:v>
                </c:pt>
                <c:pt idx="70">
                  <c:v>-2.2101500000000103</c:v>
                </c:pt>
                <c:pt idx="71">
                  <c:v>-3.7101500000000103</c:v>
                </c:pt>
                <c:pt idx="72">
                  <c:v>-2.6095250000000108</c:v>
                </c:pt>
                <c:pt idx="73">
                  <c:v>-1.3600250000000109</c:v>
                </c:pt>
                <c:pt idx="74">
                  <c:v>-2.3600250000000109</c:v>
                </c:pt>
                <c:pt idx="75">
                  <c:v>-1.0100250000000113</c:v>
                </c:pt>
                <c:pt idx="76">
                  <c:v>-4.0100250000000113</c:v>
                </c:pt>
                <c:pt idx="77">
                  <c:v>-5.0100250000000113</c:v>
                </c:pt>
                <c:pt idx="78">
                  <c:v>-3.8775250000000119</c:v>
                </c:pt>
                <c:pt idx="79">
                  <c:v>-5.8775250000000119</c:v>
                </c:pt>
                <c:pt idx="80">
                  <c:v>-7.8775250000000119</c:v>
                </c:pt>
                <c:pt idx="81">
                  <c:v>-5.8775250000000119</c:v>
                </c:pt>
                <c:pt idx="82">
                  <c:v>-4.6700250000000123</c:v>
                </c:pt>
                <c:pt idx="83">
                  <c:v>-6.6700250000000123</c:v>
                </c:pt>
                <c:pt idx="84">
                  <c:v>-7.4200250000000123</c:v>
                </c:pt>
                <c:pt idx="85">
                  <c:v>-7.4200250000000123</c:v>
                </c:pt>
                <c:pt idx="86">
                  <c:v>-8.9200250000000132</c:v>
                </c:pt>
                <c:pt idx="87">
                  <c:v>-11.420025000000013</c:v>
                </c:pt>
                <c:pt idx="88">
                  <c:v>-8.2000250000000143</c:v>
                </c:pt>
                <c:pt idx="89">
                  <c:v>-6.6850250000000138</c:v>
                </c:pt>
                <c:pt idx="90">
                  <c:v>-3.9850250000000145</c:v>
                </c:pt>
                <c:pt idx="91">
                  <c:v>-5.4850250000000145</c:v>
                </c:pt>
                <c:pt idx="92">
                  <c:v>-4.0281500000000143</c:v>
                </c:pt>
                <c:pt idx="93">
                  <c:v>-5.0281500000000143</c:v>
                </c:pt>
                <c:pt idx="94">
                  <c:v>-3.1881500000000145</c:v>
                </c:pt>
                <c:pt idx="95">
                  <c:v>-4.1881500000000145</c:v>
                </c:pt>
                <c:pt idx="96">
                  <c:v>-5.6881500000000145</c:v>
                </c:pt>
                <c:pt idx="97">
                  <c:v>-6.6881500000000145</c:v>
                </c:pt>
                <c:pt idx="98">
                  <c:v>-8.6881500000000145</c:v>
                </c:pt>
                <c:pt idx="99">
                  <c:v>-11.688150000000014</c:v>
                </c:pt>
                <c:pt idx="100">
                  <c:v>-12.188150000000014</c:v>
                </c:pt>
                <c:pt idx="101">
                  <c:v>-16.188150000000014</c:v>
                </c:pt>
                <c:pt idx="102">
                  <c:v>-17.688150000000014</c:v>
                </c:pt>
                <c:pt idx="103">
                  <c:v>-16.480650000000015</c:v>
                </c:pt>
                <c:pt idx="104">
                  <c:v>-17.980650000000015</c:v>
                </c:pt>
                <c:pt idx="105">
                  <c:v>-16.701900000000016</c:v>
                </c:pt>
                <c:pt idx="106">
                  <c:v>-15.423150000000017</c:v>
                </c:pt>
                <c:pt idx="107">
                  <c:v>-18.423150000000017</c:v>
                </c:pt>
                <c:pt idx="108">
                  <c:v>-19.923150000000017</c:v>
                </c:pt>
                <c:pt idx="109">
                  <c:v>-18.715650000000018</c:v>
                </c:pt>
                <c:pt idx="110">
                  <c:v>-20.715650000000018</c:v>
                </c:pt>
                <c:pt idx="111">
                  <c:v>-23.215650000000018</c:v>
                </c:pt>
                <c:pt idx="112">
                  <c:v>-21.203150000000019</c:v>
                </c:pt>
                <c:pt idx="113">
                  <c:v>-21.703150000000019</c:v>
                </c:pt>
                <c:pt idx="114">
                  <c:v>-23.703150000000019</c:v>
                </c:pt>
                <c:pt idx="115">
                  <c:v>-23.043150000000018</c:v>
                </c:pt>
                <c:pt idx="116">
                  <c:v>-25.043150000000018</c:v>
                </c:pt>
                <c:pt idx="117">
                  <c:v>-23.043150000000018</c:v>
                </c:pt>
                <c:pt idx="118">
                  <c:v>-22.048150000000017</c:v>
                </c:pt>
                <c:pt idx="119">
                  <c:v>-20.533150000000017</c:v>
                </c:pt>
                <c:pt idx="120">
                  <c:v>-22.533150000000017</c:v>
                </c:pt>
                <c:pt idx="121">
                  <c:v>-20.828150000000019</c:v>
                </c:pt>
                <c:pt idx="122">
                  <c:v>-18.76815000000002</c:v>
                </c:pt>
                <c:pt idx="123">
                  <c:v>-19.51815000000002</c:v>
                </c:pt>
                <c:pt idx="124">
                  <c:v>-17.613150000000019</c:v>
                </c:pt>
                <c:pt idx="125">
                  <c:v>-15.73315000000002</c:v>
                </c:pt>
                <c:pt idx="126">
                  <c:v>-14.02815000000002</c:v>
                </c:pt>
                <c:pt idx="127">
                  <c:v>-15.02815000000002</c:v>
                </c:pt>
                <c:pt idx="128">
                  <c:v>-14.10440000000002</c:v>
                </c:pt>
                <c:pt idx="129">
                  <c:v>-15.60440000000002</c:v>
                </c:pt>
                <c:pt idx="130">
                  <c:v>-13.89940000000002</c:v>
                </c:pt>
                <c:pt idx="131">
                  <c:v>-12.72752500000002</c:v>
                </c:pt>
                <c:pt idx="132">
                  <c:v>-14.22752500000002</c:v>
                </c:pt>
                <c:pt idx="133">
                  <c:v>-12.61752500000002</c:v>
                </c:pt>
                <c:pt idx="134">
                  <c:v>-11.20752500000002</c:v>
                </c:pt>
                <c:pt idx="135">
                  <c:v>-12.20752500000002</c:v>
                </c:pt>
                <c:pt idx="136">
                  <c:v>-13.70752500000002</c:v>
                </c:pt>
                <c:pt idx="137">
                  <c:v>-15.20752500000002</c:v>
                </c:pt>
                <c:pt idx="138">
                  <c:v>-13.007525000000019</c:v>
                </c:pt>
                <c:pt idx="139">
                  <c:v>-10.735025000000018</c:v>
                </c:pt>
                <c:pt idx="140">
                  <c:v>-12.235025000000018</c:v>
                </c:pt>
                <c:pt idx="141">
                  <c:v>-10.815025000000018</c:v>
                </c:pt>
                <c:pt idx="142">
                  <c:v>-8.8725250000000173</c:v>
                </c:pt>
                <c:pt idx="143">
                  <c:v>-7.5225250000000177</c:v>
                </c:pt>
                <c:pt idx="144">
                  <c:v>-6.3850250000000184</c:v>
                </c:pt>
                <c:pt idx="145">
                  <c:v>-7.8850250000000184</c:v>
                </c:pt>
                <c:pt idx="146">
                  <c:v>-8.8850250000000184</c:v>
                </c:pt>
                <c:pt idx="147">
                  <c:v>-7.5200250000000182</c:v>
                </c:pt>
                <c:pt idx="148">
                  <c:v>-5.672525000000018</c:v>
                </c:pt>
                <c:pt idx="149">
                  <c:v>-6.172525000000018</c:v>
                </c:pt>
                <c:pt idx="150">
                  <c:v>-5.4175250000000181</c:v>
                </c:pt>
                <c:pt idx="151">
                  <c:v>-5.9175250000000181</c:v>
                </c:pt>
                <c:pt idx="152">
                  <c:v>-4.1175250000000183</c:v>
                </c:pt>
                <c:pt idx="153">
                  <c:v>-4.1675250000000181</c:v>
                </c:pt>
                <c:pt idx="154">
                  <c:v>-2.4625250000000185</c:v>
                </c:pt>
                <c:pt idx="155">
                  <c:v>-1.1837750000000189</c:v>
                </c:pt>
                <c:pt idx="156">
                  <c:v>2.3724999999980678E-2</c:v>
                </c:pt>
                <c:pt idx="157">
                  <c:v>1.6337249999999806</c:v>
                </c:pt>
                <c:pt idx="158">
                  <c:v>3.2437249999999804</c:v>
                </c:pt>
                <c:pt idx="159">
                  <c:v>4.5937249999999796</c:v>
                </c:pt>
                <c:pt idx="160">
                  <c:v>5.8012249999999792</c:v>
                </c:pt>
                <c:pt idx="161">
                  <c:v>7.6962249999999788</c:v>
                </c:pt>
                <c:pt idx="162">
                  <c:v>5.6962249999999788</c:v>
                </c:pt>
                <c:pt idx="163">
                  <c:v>6.2624749999999789</c:v>
                </c:pt>
                <c:pt idx="164">
                  <c:v>4.2624749999999789</c:v>
                </c:pt>
                <c:pt idx="165">
                  <c:v>5.4699749999999785</c:v>
                </c:pt>
                <c:pt idx="166">
                  <c:v>6.8199749999999781</c:v>
                </c:pt>
                <c:pt idx="167">
                  <c:v>8.0274749999999777</c:v>
                </c:pt>
                <c:pt idx="168">
                  <c:v>9.6374749999999771</c:v>
                </c:pt>
                <c:pt idx="169">
                  <c:v>8.8874749999999771</c:v>
                </c:pt>
                <c:pt idx="170">
                  <c:v>10.094974999999977</c:v>
                </c:pt>
                <c:pt idx="171">
                  <c:v>11.609974999999977</c:v>
                </c:pt>
                <c:pt idx="172">
                  <c:v>12.440974999999977</c:v>
                </c:pt>
                <c:pt idx="173">
                  <c:v>13.612849999999977</c:v>
                </c:pt>
                <c:pt idx="174">
                  <c:v>13.112849999999977</c:v>
                </c:pt>
                <c:pt idx="175">
                  <c:v>15.311849999999977</c:v>
                </c:pt>
                <c:pt idx="176">
                  <c:v>13.311849999999977</c:v>
                </c:pt>
                <c:pt idx="177">
                  <c:v>12.311849999999977</c:v>
                </c:pt>
                <c:pt idx="178">
                  <c:v>13.627349999999977</c:v>
                </c:pt>
                <c:pt idx="179">
                  <c:v>12.127349999999977</c:v>
                </c:pt>
                <c:pt idx="180">
                  <c:v>12.763349999999978</c:v>
                </c:pt>
                <c:pt idx="181">
                  <c:v>10.763349999999978</c:v>
                </c:pt>
                <c:pt idx="182">
                  <c:v>9.2633499999999778</c:v>
                </c:pt>
                <c:pt idx="183">
                  <c:v>7.7633499999999778</c:v>
                </c:pt>
                <c:pt idx="184">
                  <c:v>4.7633499999999778</c:v>
                </c:pt>
                <c:pt idx="185">
                  <c:v>6.4683499999999778</c:v>
                </c:pt>
                <c:pt idx="186">
                  <c:v>4.4683499999999778</c:v>
                </c:pt>
                <c:pt idx="187">
                  <c:v>6.1483499999999776</c:v>
                </c:pt>
                <c:pt idx="188">
                  <c:v>4.6483499999999776</c:v>
                </c:pt>
                <c:pt idx="189">
                  <c:v>4.5483499999999779</c:v>
                </c:pt>
                <c:pt idx="190">
                  <c:v>4.4733499999999777</c:v>
                </c:pt>
                <c:pt idx="191">
                  <c:v>5.7164749999999778</c:v>
                </c:pt>
                <c:pt idx="192">
                  <c:v>4.2164749999999778</c:v>
                </c:pt>
                <c:pt idx="193">
                  <c:v>2.7164749999999778</c:v>
                </c:pt>
                <c:pt idx="194">
                  <c:v>4.5164749999999776</c:v>
                </c:pt>
                <c:pt idx="195">
                  <c:v>3.5164749999999776</c:v>
                </c:pt>
                <c:pt idx="196">
                  <c:v>5.8602249999999776</c:v>
                </c:pt>
                <c:pt idx="197">
                  <c:v>5.7852249999999774</c:v>
                </c:pt>
                <c:pt idx="198">
                  <c:v>7.063974999999977</c:v>
                </c:pt>
                <c:pt idx="199">
                  <c:v>10.758974999999976</c:v>
                </c:pt>
                <c:pt idx="200">
                  <c:v>14.958974999999976</c:v>
                </c:pt>
                <c:pt idx="201">
                  <c:v>17.783974999999977</c:v>
                </c:pt>
                <c:pt idx="202">
                  <c:v>16.283974999999977</c:v>
                </c:pt>
                <c:pt idx="203">
                  <c:v>17.003974999999976</c:v>
                </c:pt>
                <c:pt idx="204">
                  <c:v>16.003974999999976</c:v>
                </c:pt>
                <c:pt idx="205">
                  <c:v>17.803974999999976</c:v>
                </c:pt>
                <c:pt idx="206">
                  <c:v>19.698974999999976</c:v>
                </c:pt>
                <c:pt idx="207">
                  <c:v>18.198974999999976</c:v>
                </c:pt>
                <c:pt idx="208">
                  <c:v>16.198974999999976</c:v>
                </c:pt>
                <c:pt idx="209">
                  <c:v>17.620224999999976</c:v>
                </c:pt>
                <c:pt idx="210">
                  <c:v>17.120224999999976</c:v>
                </c:pt>
                <c:pt idx="211">
                  <c:v>16.620224999999976</c:v>
                </c:pt>
                <c:pt idx="212">
                  <c:v>14.620224999999976</c:v>
                </c:pt>
                <c:pt idx="213">
                  <c:v>13.120224999999976</c:v>
                </c:pt>
                <c:pt idx="214">
                  <c:v>14.730224999999976</c:v>
                </c:pt>
                <c:pt idx="215">
                  <c:v>13.230224999999976</c:v>
                </c:pt>
                <c:pt idx="216">
                  <c:v>14.530224999999977</c:v>
                </c:pt>
                <c:pt idx="217">
                  <c:v>15.737724999999976</c:v>
                </c:pt>
                <c:pt idx="218">
                  <c:v>16.945224999999976</c:v>
                </c:pt>
                <c:pt idx="219">
                  <c:v>18.223974999999975</c:v>
                </c:pt>
                <c:pt idx="220">
                  <c:v>16.723974999999975</c:v>
                </c:pt>
                <c:pt idx="221">
                  <c:v>18.103974999999974</c:v>
                </c:pt>
                <c:pt idx="222">
                  <c:v>18.670224999999974</c:v>
                </c:pt>
                <c:pt idx="223">
                  <c:v>19.570224999999972</c:v>
                </c:pt>
                <c:pt idx="224">
                  <c:v>19.520224999999972</c:v>
                </c:pt>
                <c:pt idx="225">
                  <c:v>19.270224999999972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231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1910923</xdr:colOff>
      <xdr:row>229</xdr:row>
      <xdr:rowOff>127220</xdr:rowOff>
    </xdr:from>
    <xdr:to>
      <xdr:col>13</xdr:col>
      <xdr:colOff>95250</xdr:colOff>
      <xdr:row>246</xdr:row>
      <xdr:rowOff>169335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29"/>
  <sheetViews>
    <sheetView tabSelected="1" topLeftCell="A212" zoomScale="90" zoomScaleNormal="90" workbookViewId="0">
      <selection activeCell="K221" sqref="K221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0" style="1" bestFit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0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21</v>
      </c>
      <c r="F1" s="14" t="s">
        <v>4</v>
      </c>
      <c r="G1" s="14" t="s">
        <v>24</v>
      </c>
      <c r="H1" s="14" t="s">
        <v>5</v>
      </c>
      <c r="I1" s="14"/>
      <c r="J1" s="15" t="s">
        <v>6</v>
      </c>
      <c r="K1" s="15"/>
      <c r="L1" s="15" t="s">
        <v>18</v>
      </c>
      <c r="M1" s="14" t="s">
        <v>7</v>
      </c>
      <c r="N1" s="14" t="s">
        <v>22</v>
      </c>
      <c r="O1" s="14" t="s">
        <v>8</v>
      </c>
      <c r="P1" s="14" t="s">
        <v>9</v>
      </c>
      <c r="Q1" s="14" t="s">
        <v>19</v>
      </c>
      <c r="R1" s="24" t="s">
        <v>10</v>
      </c>
      <c r="S1" s="25" t="s">
        <v>11</v>
      </c>
      <c r="T1" s="26" t="s">
        <v>12</v>
      </c>
      <c r="U1" s="19" t="s">
        <v>13</v>
      </c>
      <c r="V1" s="20" t="s">
        <v>20</v>
      </c>
      <c r="W1" s="21" t="s">
        <v>21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3"/>
      <c r="W2" s="23"/>
    </row>
    <row r="3" spans="1:245" ht="19.5" customHeight="1" x14ac:dyDescent="0.2">
      <c r="A3" s="3">
        <v>1</v>
      </c>
      <c r="B3" s="4">
        <v>43648</v>
      </c>
      <c r="C3" s="3" t="s">
        <v>43</v>
      </c>
      <c r="D3" s="3" t="s">
        <v>44</v>
      </c>
      <c r="E3" s="3">
        <v>1</v>
      </c>
      <c r="F3" s="3" t="s">
        <v>45</v>
      </c>
      <c r="G3" s="3" t="s">
        <v>31</v>
      </c>
      <c r="H3" s="3" t="s">
        <v>26</v>
      </c>
      <c r="I3" s="3" t="s">
        <v>14</v>
      </c>
      <c r="J3" s="5" t="s">
        <v>46</v>
      </c>
      <c r="K3" s="27"/>
      <c r="L3" s="6" t="s">
        <v>16</v>
      </c>
      <c r="M3" s="7">
        <v>1.8</v>
      </c>
      <c r="N3" s="7">
        <v>1.5</v>
      </c>
      <c r="O3" s="8" t="s">
        <v>23</v>
      </c>
      <c r="P3" s="7">
        <f>N3</f>
        <v>1.5</v>
      </c>
      <c r="Q3" s="34">
        <f>IF(AND(L3="1",O3="ja"),(N3*M3*0.95)-N3,IF(AND(L3="1",O3="nein"),N3*M3-N3,-N3))</f>
        <v>-1.5</v>
      </c>
      <c r="R3" s="9">
        <f>Q3</f>
        <v>-1.5</v>
      </c>
      <c r="S3" s="10">
        <f>P3+R3</f>
        <v>0</v>
      </c>
      <c r="T3" s="11">
        <f>V3/W3</f>
        <v>0</v>
      </c>
      <c r="U3" s="12">
        <f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9.25" customHeight="1" x14ac:dyDescent="0.2">
      <c r="A4" s="3">
        <v>2</v>
      </c>
      <c r="B4" s="4">
        <v>43648</v>
      </c>
      <c r="C4" s="3" t="s">
        <v>47</v>
      </c>
      <c r="D4" s="3" t="s">
        <v>44</v>
      </c>
      <c r="E4" s="3">
        <v>2</v>
      </c>
      <c r="F4" s="3" t="s">
        <v>48</v>
      </c>
      <c r="G4" s="3" t="s">
        <v>25</v>
      </c>
      <c r="H4" s="3" t="s">
        <v>32</v>
      </c>
      <c r="I4" s="3" t="s">
        <v>14</v>
      </c>
      <c r="J4" s="5" t="s">
        <v>49</v>
      </c>
      <c r="K4" s="27"/>
      <c r="L4" s="6" t="s">
        <v>16</v>
      </c>
      <c r="M4" s="7">
        <v>1.89</v>
      </c>
      <c r="N4" s="7">
        <v>2</v>
      </c>
      <c r="O4" s="8" t="s">
        <v>23</v>
      </c>
      <c r="P4" s="7">
        <f>P3+N4</f>
        <v>3.5</v>
      </c>
      <c r="Q4" s="32">
        <f>IF(AND(L4="1",O4="ja"),(N4*M4*0.95)-N4,IF(AND(L4="1",O4="nein"),N4*M4-N4,-N4))</f>
        <v>-2</v>
      </c>
      <c r="R4" s="9">
        <f>R3+Q4</f>
        <v>-3.5</v>
      </c>
      <c r="S4" s="10">
        <f>P4+R4</f>
        <v>0</v>
      </c>
      <c r="T4" s="11">
        <f>V4/W4</f>
        <v>0</v>
      </c>
      <c r="U4" s="12">
        <f>((S4-P4)/P4)*100%</f>
        <v>-1</v>
      </c>
      <c r="V4">
        <f>COUNTIF($L$2:L4,1)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6.5" customHeight="1" x14ac:dyDescent="0.2">
      <c r="A5" s="3">
        <v>3</v>
      </c>
      <c r="B5" s="4">
        <v>43648</v>
      </c>
      <c r="C5" s="3" t="s">
        <v>50</v>
      </c>
      <c r="D5" s="3" t="s">
        <v>44</v>
      </c>
      <c r="E5" s="3">
        <v>1</v>
      </c>
      <c r="F5" s="3" t="s">
        <v>51</v>
      </c>
      <c r="G5" s="3" t="s">
        <v>25</v>
      </c>
      <c r="H5" s="3" t="s">
        <v>26</v>
      </c>
      <c r="I5" s="3" t="s">
        <v>14</v>
      </c>
      <c r="J5" s="5" t="s">
        <v>52</v>
      </c>
      <c r="K5" s="27"/>
      <c r="L5" s="6" t="s">
        <v>16</v>
      </c>
      <c r="M5" s="7">
        <v>1.9</v>
      </c>
      <c r="N5" s="7">
        <v>3</v>
      </c>
      <c r="O5" s="8" t="s">
        <v>23</v>
      </c>
      <c r="P5" s="7">
        <f>P4+N5</f>
        <v>6.5</v>
      </c>
      <c r="Q5" s="33">
        <f>IF(AND(L5="1",O5="ja"),(N5*M5*0.95)-N5,IF(AND(L5="1",O5="nein"),N5*M5-N5,-N5))</f>
        <v>-3</v>
      </c>
      <c r="R5" s="9">
        <f>R4+Q5</f>
        <v>-6.5</v>
      </c>
      <c r="S5" s="10">
        <f>P5+R5</f>
        <v>0</v>
      </c>
      <c r="T5" s="11">
        <f>V5/W5</f>
        <v>0</v>
      </c>
      <c r="U5" s="12">
        <f>((S5-P5)/P5)*100%</f>
        <v>-1</v>
      </c>
      <c r="V5">
        <f>COUNTIF($L$2:L5,1)</f>
        <v>0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.75" customHeight="1" x14ac:dyDescent="0.2">
      <c r="A6" s="3">
        <v>4</v>
      </c>
      <c r="B6" s="4">
        <v>43648</v>
      </c>
      <c r="C6" s="3" t="s">
        <v>53</v>
      </c>
      <c r="D6" s="3" t="s">
        <v>44</v>
      </c>
      <c r="E6" s="3">
        <v>1</v>
      </c>
      <c r="F6" s="3" t="s">
        <v>54</v>
      </c>
      <c r="G6" s="3" t="s">
        <v>25</v>
      </c>
      <c r="H6" s="3" t="s">
        <v>27</v>
      </c>
      <c r="I6" s="3" t="s">
        <v>30</v>
      </c>
      <c r="J6" s="13" t="s">
        <v>40</v>
      </c>
      <c r="K6" s="27"/>
      <c r="L6" s="6" t="s">
        <v>17</v>
      </c>
      <c r="M6" s="7">
        <v>2.17</v>
      </c>
      <c r="N6" s="7">
        <v>1</v>
      </c>
      <c r="O6" s="8" t="s">
        <v>15</v>
      </c>
      <c r="P6" s="7">
        <f t="shared" ref="P6:P69" si="0">P5+N6</f>
        <v>7.5</v>
      </c>
      <c r="Q6" s="31">
        <f t="shared" ref="Q6:Q69" si="1">IF(AND(L6="1",O6="ja"),(N6*M6*0.95)-N6,IF(AND(L6="1",O6="nein"),N6*M6-N6,-N6))</f>
        <v>1.17</v>
      </c>
      <c r="R6" s="9">
        <f t="shared" ref="R6:R69" si="2">R5+Q6</f>
        <v>-5.33</v>
      </c>
      <c r="S6" s="10">
        <f t="shared" ref="S6:S69" si="3">P6+R6</f>
        <v>2.17</v>
      </c>
      <c r="T6" s="11">
        <f t="shared" ref="T6:T69" si="4">V6/W6</f>
        <v>0.25</v>
      </c>
      <c r="U6" s="12">
        <f t="shared" ref="U6:U69" si="5">((S6-P6)/P6)*100%</f>
        <v>-0.71066666666666667</v>
      </c>
      <c r="V6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">
        <v>5</v>
      </c>
      <c r="B7" s="4">
        <v>43648</v>
      </c>
      <c r="C7" s="3" t="s">
        <v>55</v>
      </c>
      <c r="D7" s="3" t="s">
        <v>44</v>
      </c>
      <c r="E7" s="3">
        <v>1</v>
      </c>
      <c r="F7" s="3" t="s">
        <v>56</v>
      </c>
      <c r="G7" s="3" t="s">
        <v>25</v>
      </c>
      <c r="H7" s="3" t="s">
        <v>27</v>
      </c>
      <c r="I7" s="3" t="s">
        <v>30</v>
      </c>
      <c r="J7" s="13" t="s">
        <v>57</v>
      </c>
      <c r="K7" s="27"/>
      <c r="L7" s="6" t="s">
        <v>17</v>
      </c>
      <c r="M7" s="7">
        <v>1.81</v>
      </c>
      <c r="N7" s="7">
        <v>1.5</v>
      </c>
      <c r="O7" s="8" t="s">
        <v>15</v>
      </c>
      <c r="P7" s="7">
        <f t="shared" si="0"/>
        <v>9</v>
      </c>
      <c r="Q7" s="31">
        <f t="shared" si="1"/>
        <v>1.2149999999999999</v>
      </c>
      <c r="R7" s="9">
        <f t="shared" si="2"/>
        <v>-4.1150000000000002</v>
      </c>
      <c r="S7" s="10">
        <f t="shared" si="3"/>
        <v>4.8849999999999998</v>
      </c>
      <c r="T7" s="11">
        <f t="shared" si="4"/>
        <v>0.4</v>
      </c>
      <c r="U7" s="12">
        <f t="shared" si="5"/>
        <v>-0.45722222222222225</v>
      </c>
      <c r="V7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43649</v>
      </c>
      <c r="C8" s="3" t="s">
        <v>58</v>
      </c>
      <c r="D8" s="3" t="s">
        <v>44</v>
      </c>
      <c r="E8" s="3">
        <v>1</v>
      </c>
      <c r="F8" s="3" t="s">
        <v>59</v>
      </c>
      <c r="G8" s="3" t="s">
        <v>28</v>
      </c>
      <c r="H8" s="3" t="s">
        <v>26</v>
      </c>
      <c r="I8" s="3" t="s">
        <v>14</v>
      </c>
      <c r="J8" s="5" t="s">
        <v>60</v>
      </c>
      <c r="K8" s="27"/>
      <c r="L8" s="6" t="s">
        <v>16</v>
      </c>
      <c r="M8" s="7">
        <v>2</v>
      </c>
      <c r="N8" s="7">
        <v>2.5</v>
      </c>
      <c r="O8" s="8" t="s">
        <v>23</v>
      </c>
      <c r="P8" s="7">
        <f t="shared" si="0"/>
        <v>11.5</v>
      </c>
      <c r="Q8" s="33">
        <f t="shared" si="1"/>
        <v>-2.5</v>
      </c>
      <c r="R8" s="9">
        <f t="shared" si="2"/>
        <v>-6.6150000000000002</v>
      </c>
      <c r="S8" s="10">
        <f t="shared" si="3"/>
        <v>4.8849999999999998</v>
      </c>
      <c r="T8" s="11">
        <f t="shared" si="4"/>
        <v>0.33333333333333331</v>
      </c>
      <c r="U8" s="12">
        <f t="shared" si="5"/>
        <v>-0.57521739130434779</v>
      </c>
      <c r="V8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7</v>
      </c>
      <c r="B9" s="4">
        <v>43649</v>
      </c>
      <c r="C9" s="3" t="s">
        <v>61</v>
      </c>
      <c r="D9" s="3" t="s">
        <v>44</v>
      </c>
      <c r="E9" s="3">
        <v>2</v>
      </c>
      <c r="F9" s="3" t="s">
        <v>62</v>
      </c>
      <c r="G9" s="3" t="s">
        <v>25</v>
      </c>
      <c r="H9" s="3" t="s">
        <v>26</v>
      </c>
      <c r="I9" s="3" t="s">
        <v>14</v>
      </c>
      <c r="J9" s="13" t="s">
        <v>63</v>
      </c>
      <c r="K9" s="27"/>
      <c r="L9" s="6" t="s">
        <v>17</v>
      </c>
      <c r="M9" s="7">
        <v>1.45</v>
      </c>
      <c r="N9" s="7">
        <v>0.5</v>
      </c>
      <c r="O9" s="8" t="s">
        <v>23</v>
      </c>
      <c r="P9" s="7">
        <f t="shared" si="0"/>
        <v>12</v>
      </c>
      <c r="Q9" s="31">
        <f t="shared" si="1"/>
        <v>0.18874999999999997</v>
      </c>
      <c r="R9" s="9">
        <f t="shared" si="2"/>
        <v>-6.4262500000000005</v>
      </c>
      <c r="S9" s="10">
        <f t="shared" si="3"/>
        <v>5.5737499999999995</v>
      </c>
      <c r="T9" s="11">
        <f t="shared" si="4"/>
        <v>0.42857142857142855</v>
      </c>
      <c r="U9" s="12">
        <f t="shared" si="5"/>
        <v>-0.53552083333333333</v>
      </c>
      <c r="V9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6.5" customHeight="1" x14ac:dyDescent="0.2">
      <c r="A10" s="3">
        <v>8</v>
      </c>
      <c r="B10" s="4">
        <v>43649</v>
      </c>
      <c r="C10" s="3" t="s">
        <v>64</v>
      </c>
      <c r="D10" s="3" t="s">
        <v>44</v>
      </c>
      <c r="E10" s="3">
        <v>1</v>
      </c>
      <c r="F10" s="3" t="s">
        <v>65</v>
      </c>
      <c r="G10" s="3" t="s">
        <v>25</v>
      </c>
      <c r="H10" s="3" t="s">
        <v>26</v>
      </c>
      <c r="I10" s="3" t="s">
        <v>14</v>
      </c>
      <c r="J10" s="5" t="s">
        <v>37</v>
      </c>
      <c r="K10" s="27"/>
      <c r="L10" s="6" t="s">
        <v>16</v>
      </c>
      <c r="M10" s="7">
        <v>1.9</v>
      </c>
      <c r="N10" s="7">
        <v>1.5</v>
      </c>
      <c r="O10" s="8" t="s">
        <v>23</v>
      </c>
      <c r="P10" s="7">
        <f t="shared" si="0"/>
        <v>13.5</v>
      </c>
      <c r="Q10" s="33">
        <f t="shared" si="1"/>
        <v>-1.5</v>
      </c>
      <c r="R10" s="9">
        <f t="shared" si="2"/>
        <v>-7.9262500000000005</v>
      </c>
      <c r="S10" s="10">
        <f t="shared" si="3"/>
        <v>5.5737499999999995</v>
      </c>
      <c r="T10" s="11">
        <f t="shared" si="4"/>
        <v>0.375</v>
      </c>
      <c r="U10" s="12">
        <f t="shared" si="5"/>
        <v>-0.58712962962962967</v>
      </c>
      <c r="V10">
        <f>COUNTIF($L$2:L10,1)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" customHeight="1" x14ac:dyDescent="0.2">
      <c r="A11" s="3">
        <v>9</v>
      </c>
      <c r="B11" s="4">
        <v>43649</v>
      </c>
      <c r="C11" s="3" t="s">
        <v>66</v>
      </c>
      <c r="D11" s="3" t="s">
        <v>44</v>
      </c>
      <c r="E11" s="3">
        <v>1</v>
      </c>
      <c r="F11" s="3" t="s">
        <v>67</v>
      </c>
      <c r="G11" s="3" t="s">
        <v>25</v>
      </c>
      <c r="H11" s="3" t="s">
        <v>27</v>
      </c>
      <c r="I11" s="3" t="s">
        <v>30</v>
      </c>
      <c r="J11" s="13" t="s">
        <v>35</v>
      </c>
      <c r="K11" s="27"/>
      <c r="L11" s="6" t="s">
        <v>17</v>
      </c>
      <c r="M11" s="7">
        <v>1.97</v>
      </c>
      <c r="N11" s="7">
        <v>1.5</v>
      </c>
      <c r="O11" s="8" t="s">
        <v>15</v>
      </c>
      <c r="P11" s="7">
        <f t="shared" si="0"/>
        <v>15</v>
      </c>
      <c r="Q11" s="31">
        <f t="shared" si="1"/>
        <v>1.4550000000000001</v>
      </c>
      <c r="R11" s="9">
        <f t="shared" si="2"/>
        <v>-6.4712500000000004</v>
      </c>
      <c r="S11" s="10">
        <f t="shared" si="3"/>
        <v>8.5287499999999987</v>
      </c>
      <c r="T11" s="11">
        <f t="shared" si="4"/>
        <v>0.44444444444444442</v>
      </c>
      <c r="U11" s="12">
        <f t="shared" si="5"/>
        <v>-0.43141666666666673</v>
      </c>
      <c r="V11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" customHeight="1" x14ac:dyDescent="0.2">
      <c r="A12" s="3">
        <v>10</v>
      </c>
      <c r="B12" s="4">
        <v>43649</v>
      </c>
      <c r="C12" s="3" t="s">
        <v>66</v>
      </c>
      <c r="D12" s="3" t="s">
        <v>44</v>
      </c>
      <c r="E12" s="3">
        <v>1</v>
      </c>
      <c r="F12" s="3" t="s">
        <v>68</v>
      </c>
      <c r="G12" s="3" t="s">
        <v>25</v>
      </c>
      <c r="H12" s="3" t="s">
        <v>27</v>
      </c>
      <c r="I12" s="3" t="s">
        <v>30</v>
      </c>
      <c r="J12" s="13" t="s">
        <v>69</v>
      </c>
      <c r="K12" s="27"/>
      <c r="L12" s="6" t="s">
        <v>17</v>
      </c>
      <c r="M12" s="7">
        <v>1.93</v>
      </c>
      <c r="N12" s="7">
        <v>2</v>
      </c>
      <c r="O12" s="8" t="s">
        <v>15</v>
      </c>
      <c r="P12" s="7">
        <f t="shared" si="0"/>
        <v>17</v>
      </c>
      <c r="Q12" s="31">
        <f t="shared" si="1"/>
        <v>1.8599999999999999</v>
      </c>
      <c r="R12" s="9">
        <f t="shared" si="2"/>
        <v>-4.6112500000000001</v>
      </c>
      <c r="S12" s="10">
        <f t="shared" si="3"/>
        <v>12.38875</v>
      </c>
      <c r="T12" s="11">
        <f t="shared" si="4"/>
        <v>0.5</v>
      </c>
      <c r="U12" s="12">
        <f t="shared" si="5"/>
        <v>-0.27124999999999999</v>
      </c>
      <c r="V12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4.25" customHeight="1" x14ac:dyDescent="0.2">
      <c r="A13" s="3">
        <v>11</v>
      </c>
      <c r="B13" s="4">
        <v>43649</v>
      </c>
      <c r="C13" s="3" t="s">
        <v>70</v>
      </c>
      <c r="D13" s="3" t="s">
        <v>44</v>
      </c>
      <c r="E13" s="3">
        <v>1</v>
      </c>
      <c r="F13" s="3" t="s">
        <v>71</v>
      </c>
      <c r="G13" s="3" t="s">
        <v>25</v>
      </c>
      <c r="H13" s="3" t="s">
        <v>27</v>
      </c>
      <c r="I13" s="3" t="s">
        <v>30</v>
      </c>
      <c r="J13" s="13" t="s">
        <v>72</v>
      </c>
      <c r="K13" s="27"/>
      <c r="L13" s="6" t="s">
        <v>17</v>
      </c>
      <c r="M13" s="7">
        <v>1.8</v>
      </c>
      <c r="N13" s="7">
        <v>2</v>
      </c>
      <c r="O13" s="8" t="s">
        <v>15</v>
      </c>
      <c r="P13" s="7">
        <f t="shared" si="0"/>
        <v>19</v>
      </c>
      <c r="Q13" s="31">
        <f t="shared" si="1"/>
        <v>1.6</v>
      </c>
      <c r="R13" s="9">
        <f t="shared" si="2"/>
        <v>-3.01125</v>
      </c>
      <c r="S13" s="10">
        <f t="shared" si="3"/>
        <v>15.98875</v>
      </c>
      <c r="T13" s="11">
        <f t="shared" si="4"/>
        <v>0.54545454545454541</v>
      </c>
      <c r="U13" s="12">
        <f t="shared" si="5"/>
        <v>-0.15848684210526318</v>
      </c>
      <c r="V13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75" customHeight="1" x14ac:dyDescent="0.2">
      <c r="A14" s="3">
        <v>12</v>
      </c>
      <c r="B14" s="4">
        <v>43649</v>
      </c>
      <c r="C14" s="3" t="s">
        <v>73</v>
      </c>
      <c r="D14" s="3" t="s">
        <v>44</v>
      </c>
      <c r="E14" s="3">
        <v>1</v>
      </c>
      <c r="F14" s="3" t="s">
        <v>74</v>
      </c>
      <c r="G14" s="3" t="s">
        <v>25</v>
      </c>
      <c r="H14" s="3" t="s">
        <v>27</v>
      </c>
      <c r="I14" s="3" t="s">
        <v>30</v>
      </c>
      <c r="J14" s="13" t="s">
        <v>75</v>
      </c>
      <c r="K14" s="27"/>
      <c r="L14" s="6" t="s">
        <v>17</v>
      </c>
      <c r="M14" s="7">
        <v>1.85</v>
      </c>
      <c r="N14" s="7">
        <v>1.5</v>
      </c>
      <c r="O14" s="8" t="s">
        <v>15</v>
      </c>
      <c r="P14" s="7">
        <f t="shared" si="0"/>
        <v>20.5</v>
      </c>
      <c r="Q14" s="31">
        <f t="shared" si="1"/>
        <v>1.2750000000000004</v>
      </c>
      <c r="R14" s="9">
        <f t="shared" si="2"/>
        <v>-1.7362499999999996</v>
      </c>
      <c r="S14" s="10">
        <f t="shared" si="3"/>
        <v>18.763750000000002</v>
      </c>
      <c r="T14" s="11">
        <f t="shared" si="4"/>
        <v>0.58333333333333337</v>
      </c>
      <c r="U14" s="12">
        <f t="shared" si="5"/>
        <v>-8.4695121951219435E-2</v>
      </c>
      <c r="V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43650</v>
      </c>
      <c r="C15" s="3" t="s">
        <v>76</v>
      </c>
      <c r="D15" s="3" t="s">
        <v>44</v>
      </c>
      <c r="E15" s="3">
        <v>1</v>
      </c>
      <c r="F15" s="3" t="s">
        <v>77</v>
      </c>
      <c r="G15" s="3" t="s">
        <v>28</v>
      </c>
      <c r="H15" s="3" t="s">
        <v>26</v>
      </c>
      <c r="I15" s="3" t="s">
        <v>14</v>
      </c>
      <c r="J15" s="13" t="s">
        <v>78</v>
      </c>
      <c r="K15" s="27"/>
      <c r="L15" s="6" t="s">
        <v>17</v>
      </c>
      <c r="M15" s="7">
        <v>1.9</v>
      </c>
      <c r="N15" s="7">
        <v>3</v>
      </c>
      <c r="O15" s="8" t="s">
        <v>23</v>
      </c>
      <c r="P15" s="7">
        <f t="shared" si="0"/>
        <v>23.5</v>
      </c>
      <c r="Q15" s="31">
        <f t="shared" si="1"/>
        <v>2.4149999999999991</v>
      </c>
      <c r="R15" s="9">
        <f t="shared" si="2"/>
        <v>0.67874999999999952</v>
      </c>
      <c r="S15" s="10">
        <f t="shared" si="3"/>
        <v>24.178750000000001</v>
      </c>
      <c r="T15" s="11">
        <f t="shared" si="4"/>
        <v>0.61538461538461542</v>
      </c>
      <c r="U15" s="12">
        <f t="shared" si="5"/>
        <v>2.8882978723404291E-2</v>
      </c>
      <c r="V15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7" customHeight="1" x14ac:dyDescent="0.2">
      <c r="A16" s="3">
        <v>14</v>
      </c>
      <c r="B16" s="4">
        <v>43650</v>
      </c>
      <c r="C16" s="3" t="s">
        <v>79</v>
      </c>
      <c r="D16" s="3" t="s">
        <v>44</v>
      </c>
      <c r="E16" s="3">
        <v>2</v>
      </c>
      <c r="F16" s="3" t="s">
        <v>80</v>
      </c>
      <c r="G16" s="3" t="s">
        <v>25</v>
      </c>
      <c r="H16" s="3" t="s">
        <v>26</v>
      </c>
      <c r="I16" s="3" t="s">
        <v>30</v>
      </c>
      <c r="J16" s="5" t="s">
        <v>81</v>
      </c>
      <c r="K16" s="27"/>
      <c r="L16" s="6" t="s">
        <v>16</v>
      </c>
      <c r="M16" s="7">
        <v>4.46</v>
      </c>
      <c r="N16" s="7">
        <v>0.5</v>
      </c>
      <c r="O16" s="8" t="s">
        <v>23</v>
      </c>
      <c r="P16" s="7">
        <f t="shared" si="0"/>
        <v>24</v>
      </c>
      <c r="Q16" s="33">
        <f t="shared" si="1"/>
        <v>-0.5</v>
      </c>
      <c r="R16" s="9">
        <f t="shared" si="2"/>
        <v>0.17874999999999952</v>
      </c>
      <c r="S16" s="10">
        <f t="shared" si="3"/>
        <v>24.178750000000001</v>
      </c>
      <c r="T16" s="11">
        <f t="shared" si="4"/>
        <v>0.5714285714285714</v>
      </c>
      <c r="U16" s="12">
        <f t="shared" si="5"/>
        <v>7.4479166666667025E-3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43650</v>
      </c>
      <c r="C17" s="3" t="s">
        <v>82</v>
      </c>
      <c r="D17" s="3" t="s">
        <v>44</v>
      </c>
      <c r="E17" s="3">
        <v>1</v>
      </c>
      <c r="F17" s="3">
        <v>2</v>
      </c>
      <c r="G17" s="3" t="s">
        <v>25</v>
      </c>
      <c r="H17" s="3" t="s">
        <v>29</v>
      </c>
      <c r="I17" s="3" t="s">
        <v>30</v>
      </c>
      <c r="J17" s="5" t="s">
        <v>36</v>
      </c>
      <c r="K17" s="27"/>
      <c r="L17" s="6" t="s">
        <v>16</v>
      </c>
      <c r="M17" s="7">
        <v>3.15</v>
      </c>
      <c r="N17" s="7">
        <v>1</v>
      </c>
      <c r="O17" s="8" t="s">
        <v>15</v>
      </c>
      <c r="P17" s="7">
        <f t="shared" si="0"/>
        <v>25</v>
      </c>
      <c r="Q17" s="33">
        <f t="shared" si="1"/>
        <v>-1</v>
      </c>
      <c r="R17" s="9">
        <f t="shared" si="2"/>
        <v>-0.82125000000000048</v>
      </c>
      <c r="S17" s="10">
        <f t="shared" si="3"/>
        <v>24.178750000000001</v>
      </c>
      <c r="T17" s="11">
        <f t="shared" si="4"/>
        <v>0.53333333333333333</v>
      </c>
      <c r="U17" s="12">
        <f t="shared" si="5"/>
        <v>-3.2849999999999963E-2</v>
      </c>
      <c r="V17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" customHeight="1" x14ac:dyDescent="0.2">
      <c r="A18" s="3">
        <v>16</v>
      </c>
      <c r="B18" s="4">
        <v>43651</v>
      </c>
      <c r="C18" s="3" t="s">
        <v>83</v>
      </c>
      <c r="D18" s="3" t="s">
        <v>44</v>
      </c>
      <c r="E18" s="3">
        <v>1</v>
      </c>
      <c r="F18" s="3" t="s">
        <v>84</v>
      </c>
      <c r="G18" s="3" t="s">
        <v>25</v>
      </c>
      <c r="H18" s="3" t="s">
        <v>26</v>
      </c>
      <c r="I18" s="3" t="s">
        <v>14</v>
      </c>
      <c r="J18" s="13" t="s">
        <v>85</v>
      </c>
      <c r="K18" s="27"/>
      <c r="L18" s="6" t="s">
        <v>17</v>
      </c>
      <c r="M18" s="7">
        <v>1.875</v>
      </c>
      <c r="N18" s="7">
        <v>2.5</v>
      </c>
      <c r="O18" s="8" t="s">
        <v>23</v>
      </c>
      <c r="P18" s="7">
        <f t="shared" si="0"/>
        <v>27.5</v>
      </c>
      <c r="Q18" s="31">
        <f t="shared" si="1"/>
        <v>1.953125</v>
      </c>
      <c r="R18" s="9">
        <f t="shared" si="2"/>
        <v>1.1318749999999995</v>
      </c>
      <c r="S18" s="10">
        <f t="shared" si="3"/>
        <v>28.631875000000001</v>
      </c>
      <c r="T18" s="11">
        <f t="shared" si="4"/>
        <v>0.5625</v>
      </c>
      <c r="U18" s="12">
        <f t="shared" si="5"/>
        <v>4.1159090909090937E-2</v>
      </c>
      <c r="V18">
        <f>COUNTIF($L$2:L18,1)</f>
        <v>9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" customHeight="1" x14ac:dyDescent="0.2">
      <c r="A19" s="3">
        <v>17</v>
      </c>
      <c r="B19" s="4">
        <v>43651</v>
      </c>
      <c r="C19" s="3" t="s">
        <v>86</v>
      </c>
      <c r="D19" s="3" t="s">
        <v>44</v>
      </c>
      <c r="E19" s="3">
        <v>1</v>
      </c>
      <c r="F19" s="3" t="s">
        <v>87</v>
      </c>
      <c r="G19" s="3" t="s">
        <v>28</v>
      </c>
      <c r="H19" s="3" t="s">
        <v>26</v>
      </c>
      <c r="I19" s="3" t="s">
        <v>14</v>
      </c>
      <c r="J19" s="5" t="s">
        <v>39</v>
      </c>
      <c r="K19" s="27"/>
      <c r="L19" s="6" t="s">
        <v>16</v>
      </c>
      <c r="M19" s="7">
        <v>1.9</v>
      </c>
      <c r="N19" s="7">
        <v>3</v>
      </c>
      <c r="O19" s="8" t="s">
        <v>23</v>
      </c>
      <c r="P19" s="7">
        <f t="shared" si="0"/>
        <v>30.5</v>
      </c>
      <c r="Q19" s="33">
        <f t="shared" si="1"/>
        <v>-3</v>
      </c>
      <c r="R19" s="9">
        <f t="shared" si="2"/>
        <v>-1.8681250000000005</v>
      </c>
      <c r="S19" s="10">
        <f t="shared" si="3"/>
        <v>28.631875000000001</v>
      </c>
      <c r="T19" s="11">
        <f t="shared" si="4"/>
        <v>0.52941176470588236</v>
      </c>
      <c r="U19" s="12">
        <f t="shared" si="5"/>
        <v>-6.1249999999999971E-2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75" customHeight="1" x14ac:dyDescent="0.2">
      <c r="A20" s="3">
        <v>18</v>
      </c>
      <c r="B20" s="4">
        <v>43651</v>
      </c>
      <c r="C20" s="3" t="s">
        <v>88</v>
      </c>
      <c r="D20" s="3" t="s">
        <v>44</v>
      </c>
      <c r="E20" s="3">
        <v>1</v>
      </c>
      <c r="F20" s="3" t="s">
        <v>89</v>
      </c>
      <c r="G20" s="3" t="s">
        <v>25</v>
      </c>
      <c r="H20" s="3" t="s">
        <v>26</v>
      </c>
      <c r="I20" s="3" t="s">
        <v>14</v>
      </c>
      <c r="J20" s="13" t="s">
        <v>39</v>
      </c>
      <c r="K20" s="27"/>
      <c r="L20" s="6" t="s">
        <v>17</v>
      </c>
      <c r="M20" s="7">
        <v>1.9</v>
      </c>
      <c r="N20" s="7">
        <v>1.5</v>
      </c>
      <c r="O20" s="8" t="s">
        <v>23</v>
      </c>
      <c r="P20" s="7">
        <f t="shared" si="0"/>
        <v>32</v>
      </c>
      <c r="Q20" s="31">
        <f t="shared" si="1"/>
        <v>1.2074999999999996</v>
      </c>
      <c r="R20" s="9">
        <f t="shared" si="2"/>
        <v>-0.66062500000000091</v>
      </c>
      <c r="S20" s="10">
        <f t="shared" si="3"/>
        <v>31.339375</v>
      </c>
      <c r="T20" s="11">
        <f t="shared" si="4"/>
        <v>0.55555555555555558</v>
      </c>
      <c r="U20" s="12">
        <f t="shared" si="5"/>
        <v>-2.0644531249999987E-2</v>
      </c>
      <c r="V20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4.25" customHeight="1" x14ac:dyDescent="0.2">
      <c r="A21" s="3">
        <v>19</v>
      </c>
      <c r="B21" s="4">
        <v>43651</v>
      </c>
      <c r="C21" s="3" t="s">
        <v>90</v>
      </c>
      <c r="D21" s="3" t="s">
        <v>44</v>
      </c>
      <c r="E21" s="3">
        <v>1</v>
      </c>
      <c r="F21" s="3" t="s">
        <v>89</v>
      </c>
      <c r="G21" s="3" t="s">
        <v>31</v>
      </c>
      <c r="H21" s="3" t="s">
        <v>26</v>
      </c>
      <c r="I21" s="3" t="s">
        <v>14</v>
      </c>
      <c r="J21" s="5" t="s">
        <v>46</v>
      </c>
      <c r="K21" s="27"/>
      <c r="L21" s="6" t="s">
        <v>16</v>
      </c>
      <c r="M21" s="7">
        <v>2</v>
      </c>
      <c r="N21" s="7">
        <v>1.5</v>
      </c>
      <c r="O21" s="8" t="s">
        <v>23</v>
      </c>
      <c r="P21" s="7">
        <f t="shared" si="0"/>
        <v>33.5</v>
      </c>
      <c r="Q21" s="33">
        <f t="shared" si="1"/>
        <v>-1.5</v>
      </c>
      <c r="R21" s="9">
        <f t="shared" si="2"/>
        <v>-2.1606250000000009</v>
      </c>
      <c r="S21" s="10">
        <f t="shared" si="3"/>
        <v>31.339375</v>
      </c>
      <c r="T21" s="11">
        <f t="shared" si="4"/>
        <v>0.52631578947368418</v>
      </c>
      <c r="U21" s="12">
        <f t="shared" si="5"/>
        <v>-6.4496268656716399E-2</v>
      </c>
      <c r="V21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" customHeight="1" x14ac:dyDescent="0.2">
      <c r="A22" s="3">
        <v>20</v>
      </c>
      <c r="B22" s="4">
        <v>43651</v>
      </c>
      <c r="C22" s="3" t="s">
        <v>41</v>
      </c>
      <c r="D22" s="3" t="s">
        <v>44</v>
      </c>
      <c r="E22" s="3">
        <v>5</v>
      </c>
      <c r="F22" s="3">
        <v>1</v>
      </c>
      <c r="G22" s="3" t="s">
        <v>25</v>
      </c>
      <c r="H22" s="3" t="s">
        <v>26</v>
      </c>
      <c r="I22" s="3" t="s">
        <v>14</v>
      </c>
      <c r="J22" s="5" t="s">
        <v>91</v>
      </c>
      <c r="K22" s="27"/>
      <c r="L22" s="6" t="s">
        <v>16</v>
      </c>
      <c r="M22" s="7">
        <v>18.54</v>
      </c>
      <c r="N22" s="7">
        <v>0.5</v>
      </c>
      <c r="O22" s="8" t="s">
        <v>23</v>
      </c>
      <c r="P22" s="7">
        <f t="shared" si="0"/>
        <v>34</v>
      </c>
      <c r="Q22" s="33">
        <f t="shared" si="1"/>
        <v>-0.5</v>
      </c>
      <c r="R22" s="9">
        <f t="shared" si="2"/>
        <v>-2.6606250000000009</v>
      </c>
      <c r="S22" s="10">
        <f t="shared" si="3"/>
        <v>31.339375</v>
      </c>
      <c r="T22" s="11">
        <f t="shared" si="4"/>
        <v>0.5</v>
      </c>
      <c r="U22" s="12">
        <f t="shared" si="5"/>
        <v>-7.8253676470588229E-2</v>
      </c>
      <c r="V22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6.5" customHeight="1" x14ac:dyDescent="0.2">
      <c r="A23" s="3">
        <v>21</v>
      </c>
      <c r="B23" s="4">
        <v>43651</v>
      </c>
      <c r="C23" s="3" t="s">
        <v>92</v>
      </c>
      <c r="D23" s="3" t="s">
        <v>44</v>
      </c>
      <c r="E23" s="3">
        <v>1</v>
      </c>
      <c r="F23" s="3" t="s">
        <v>93</v>
      </c>
      <c r="G23" s="3" t="s">
        <v>25</v>
      </c>
      <c r="H23" s="3" t="s">
        <v>26</v>
      </c>
      <c r="I23" s="3" t="s">
        <v>14</v>
      </c>
      <c r="J23" s="5" t="s">
        <v>94</v>
      </c>
      <c r="K23" s="27"/>
      <c r="L23" s="6" t="s">
        <v>16</v>
      </c>
      <c r="M23" s="7">
        <v>1.85</v>
      </c>
      <c r="N23" s="7">
        <v>2</v>
      </c>
      <c r="O23" s="8" t="s">
        <v>23</v>
      </c>
      <c r="P23" s="7">
        <f t="shared" si="0"/>
        <v>36</v>
      </c>
      <c r="Q23" s="33">
        <f t="shared" si="1"/>
        <v>-2</v>
      </c>
      <c r="R23" s="9">
        <f t="shared" si="2"/>
        <v>-4.6606250000000014</v>
      </c>
      <c r="S23" s="10">
        <f t="shared" si="3"/>
        <v>31.339374999999997</v>
      </c>
      <c r="T23" s="11">
        <f t="shared" si="4"/>
        <v>0.47619047619047616</v>
      </c>
      <c r="U23" s="12">
        <f t="shared" si="5"/>
        <v>-0.12946180555555564</v>
      </c>
      <c r="V2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75" customHeight="1" x14ac:dyDescent="0.2">
      <c r="A24" s="3">
        <v>22</v>
      </c>
      <c r="B24" s="4">
        <v>43651</v>
      </c>
      <c r="C24" s="3" t="s">
        <v>95</v>
      </c>
      <c r="D24" s="3" t="s">
        <v>44</v>
      </c>
      <c r="E24" s="3">
        <v>1</v>
      </c>
      <c r="F24" s="3" t="s">
        <v>96</v>
      </c>
      <c r="G24" s="3" t="s">
        <v>25</v>
      </c>
      <c r="H24" s="3" t="s">
        <v>26</v>
      </c>
      <c r="I24" s="3" t="s">
        <v>30</v>
      </c>
      <c r="J24" s="13" t="s">
        <v>39</v>
      </c>
      <c r="K24" s="27"/>
      <c r="L24" s="6" t="s">
        <v>17</v>
      </c>
      <c r="M24" s="7">
        <v>1.9</v>
      </c>
      <c r="N24" s="7">
        <v>1.5</v>
      </c>
      <c r="O24" s="8" t="s">
        <v>23</v>
      </c>
      <c r="P24" s="7">
        <f t="shared" si="0"/>
        <v>37.5</v>
      </c>
      <c r="Q24" s="31">
        <f t="shared" si="1"/>
        <v>1.2074999999999996</v>
      </c>
      <c r="R24" s="9">
        <f t="shared" si="2"/>
        <v>-3.4531250000000018</v>
      </c>
      <c r="S24" s="10">
        <f t="shared" si="3"/>
        <v>34.046875</v>
      </c>
      <c r="T24" s="11">
        <f t="shared" si="4"/>
        <v>0.5</v>
      </c>
      <c r="U24" s="12">
        <f t="shared" si="5"/>
        <v>-9.2083333333333336E-2</v>
      </c>
      <c r="V24">
        <f>COUNTIF($L$2:L24,1)</f>
        <v>11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43651</v>
      </c>
      <c r="C25" s="3" t="s">
        <v>97</v>
      </c>
      <c r="D25" s="3" t="s">
        <v>44</v>
      </c>
      <c r="E25" s="3">
        <v>1</v>
      </c>
      <c r="F25" s="3" t="s">
        <v>98</v>
      </c>
      <c r="G25" s="3" t="s">
        <v>25</v>
      </c>
      <c r="H25" s="3" t="s">
        <v>27</v>
      </c>
      <c r="I25" s="3" t="s">
        <v>30</v>
      </c>
      <c r="J25" s="13" t="s">
        <v>99</v>
      </c>
      <c r="K25" s="27"/>
      <c r="L25" s="6" t="s">
        <v>17</v>
      </c>
      <c r="M25" s="7">
        <v>1.73</v>
      </c>
      <c r="N25" s="7">
        <v>2</v>
      </c>
      <c r="O25" s="8" t="s">
        <v>15</v>
      </c>
      <c r="P25" s="7">
        <f t="shared" si="0"/>
        <v>39.5</v>
      </c>
      <c r="Q25" s="31">
        <f t="shared" si="1"/>
        <v>1.46</v>
      </c>
      <c r="R25" s="9">
        <f t="shared" si="2"/>
        <v>-1.9931250000000018</v>
      </c>
      <c r="S25" s="10">
        <f t="shared" si="3"/>
        <v>37.506875000000001</v>
      </c>
      <c r="T25" s="11">
        <f t="shared" si="4"/>
        <v>0.52173913043478259</v>
      </c>
      <c r="U25" s="12">
        <f t="shared" si="5"/>
        <v>-5.045886075949365E-2</v>
      </c>
      <c r="V25">
        <f>COUNTIF($L$2:L25,1)</f>
        <v>12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43652</v>
      </c>
      <c r="C26" s="3" t="s">
        <v>100</v>
      </c>
      <c r="D26" s="3" t="s">
        <v>44</v>
      </c>
      <c r="E26" s="3">
        <v>1</v>
      </c>
      <c r="F26" s="3" t="s">
        <v>101</v>
      </c>
      <c r="G26" s="3" t="s">
        <v>28</v>
      </c>
      <c r="H26" s="3" t="s">
        <v>26</v>
      </c>
      <c r="I26" s="3" t="s">
        <v>14</v>
      </c>
      <c r="J26" s="5" t="s">
        <v>34</v>
      </c>
      <c r="K26" s="27"/>
      <c r="L26" s="6" t="s">
        <v>16</v>
      </c>
      <c r="M26" s="7">
        <v>1.8</v>
      </c>
      <c r="N26" s="7">
        <v>1.5</v>
      </c>
      <c r="O26" s="8" t="s">
        <v>23</v>
      </c>
      <c r="P26" s="7">
        <f t="shared" si="0"/>
        <v>41</v>
      </c>
      <c r="Q26" s="33">
        <f t="shared" si="1"/>
        <v>-1.5</v>
      </c>
      <c r="R26" s="9">
        <f t="shared" si="2"/>
        <v>-3.4931250000000018</v>
      </c>
      <c r="S26" s="10">
        <f t="shared" si="3"/>
        <v>37.506875000000001</v>
      </c>
      <c r="T26" s="11">
        <f t="shared" si="4"/>
        <v>0.5</v>
      </c>
      <c r="U26" s="12">
        <f t="shared" si="5"/>
        <v>-8.5198170731707296E-2</v>
      </c>
      <c r="V26">
        <f>COUNTIF($L$2:L26,1)</f>
        <v>12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43652</v>
      </c>
      <c r="C27" s="3" t="s">
        <v>102</v>
      </c>
      <c r="D27" s="3" t="s">
        <v>44</v>
      </c>
      <c r="E27" s="3">
        <v>1</v>
      </c>
      <c r="F27" s="3" t="s">
        <v>103</v>
      </c>
      <c r="G27" s="3" t="s">
        <v>25</v>
      </c>
      <c r="H27" s="3" t="s">
        <v>26</v>
      </c>
      <c r="I27" s="3" t="s">
        <v>14</v>
      </c>
      <c r="J27" s="5" t="s">
        <v>104</v>
      </c>
      <c r="K27" s="27" t="s">
        <v>125</v>
      </c>
      <c r="L27" s="6" t="s">
        <v>16</v>
      </c>
      <c r="M27" s="7">
        <v>1.9</v>
      </c>
      <c r="N27" s="7">
        <v>2</v>
      </c>
      <c r="O27" s="8" t="s">
        <v>23</v>
      </c>
      <c r="P27" s="7">
        <f t="shared" si="0"/>
        <v>43</v>
      </c>
      <c r="Q27" s="33">
        <f t="shared" si="1"/>
        <v>-2</v>
      </c>
      <c r="R27" s="9">
        <f t="shared" si="2"/>
        <v>-5.4931250000000018</v>
      </c>
      <c r="S27" s="10">
        <f t="shared" si="3"/>
        <v>37.506875000000001</v>
      </c>
      <c r="T27" s="11">
        <f t="shared" si="4"/>
        <v>0.48</v>
      </c>
      <c r="U27" s="12">
        <f t="shared" si="5"/>
        <v>-0.12774709302325579</v>
      </c>
      <c r="V27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43652</v>
      </c>
      <c r="C28" s="3" t="s">
        <v>105</v>
      </c>
      <c r="D28" s="3" t="s">
        <v>44</v>
      </c>
      <c r="E28" s="3">
        <v>2</v>
      </c>
      <c r="F28" s="3" t="s">
        <v>106</v>
      </c>
      <c r="G28" s="3" t="s">
        <v>25</v>
      </c>
      <c r="H28" s="3" t="s">
        <v>26</v>
      </c>
      <c r="I28" s="3" t="s">
        <v>14</v>
      </c>
      <c r="J28" s="5" t="s">
        <v>107</v>
      </c>
      <c r="K28" s="27" t="s">
        <v>108</v>
      </c>
      <c r="L28" s="6" t="s">
        <v>16</v>
      </c>
      <c r="M28" s="7">
        <v>3.23</v>
      </c>
      <c r="N28" s="7">
        <v>1.5</v>
      </c>
      <c r="O28" s="8" t="s">
        <v>23</v>
      </c>
      <c r="P28" s="7">
        <f t="shared" si="0"/>
        <v>44.5</v>
      </c>
      <c r="Q28" s="33">
        <f t="shared" si="1"/>
        <v>-1.5</v>
      </c>
      <c r="R28" s="9">
        <f t="shared" si="2"/>
        <v>-6.9931250000000018</v>
      </c>
      <c r="S28" s="10">
        <f t="shared" si="3"/>
        <v>37.506875000000001</v>
      </c>
      <c r="T28" s="11">
        <f t="shared" si="4"/>
        <v>0.46153846153846156</v>
      </c>
      <c r="U28" s="12">
        <f t="shared" si="5"/>
        <v>-0.15714887640449438</v>
      </c>
      <c r="V28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43652</v>
      </c>
      <c r="C29" s="3" t="s">
        <v>109</v>
      </c>
      <c r="D29" s="3" t="s">
        <v>44</v>
      </c>
      <c r="E29" s="3">
        <v>1</v>
      </c>
      <c r="F29" s="3" t="s">
        <v>38</v>
      </c>
      <c r="G29" s="3" t="s">
        <v>25</v>
      </c>
      <c r="H29" s="3" t="s">
        <v>26</v>
      </c>
      <c r="I29" s="3" t="s">
        <v>14</v>
      </c>
      <c r="J29" s="5" t="s">
        <v>110</v>
      </c>
      <c r="K29" s="27" t="s">
        <v>124</v>
      </c>
      <c r="L29" s="6" t="s">
        <v>16</v>
      </c>
      <c r="M29" s="7">
        <v>1.925</v>
      </c>
      <c r="N29" s="7">
        <v>3</v>
      </c>
      <c r="O29" s="8" t="s">
        <v>23</v>
      </c>
      <c r="P29" s="7">
        <f t="shared" si="0"/>
        <v>47.5</v>
      </c>
      <c r="Q29" s="33">
        <f t="shared" si="1"/>
        <v>-3</v>
      </c>
      <c r="R29" s="9">
        <f t="shared" si="2"/>
        <v>-9.9931250000000027</v>
      </c>
      <c r="S29" s="10">
        <f t="shared" si="3"/>
        <v>37.506874999999994</v>
      </c>
      <c r="T29" s="11">
        <f t="shared" si="4"/>
        <v>0.44444444444444442</v>
      </c>
      <c r="U29" s="12">
        <f t="shared" si="5"/>
        <v>-0.21038157894736856</v>
      </c>
      <c r="V29">
        <f>COUNTIF($L$2:L29,1)</f>
        <v>12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28</v>
      </c>
      <c r="B30" s="4">
        <v>43652</v>
      </c>
      <c r="C30" s="3" t="s">
        <v>111</v>
      </c>
      <c r="D30" s="3" t="s">
        <v>44</v>
      </c>
      <c r="E30" s="3">
        <v>1</v>
      </c>
      <c r="F30" s="3" t="s">
        <v>65</v>
      </c>
      <c r="G30" s="3" t="s">
        <v>25</v>
      </c>
      <c r="H30" s="3" t="s">
        <v>26</v>
      </c>
      <c r="I30" s="3" t="s">
        <v>14</v>
      </c>
      <c r="J30" s="5" t="s">
        <v>42</v>
      </c>
      <c r="K30" s="27"/>
      <c r="L30" s="6" t="s">
        <v>16</v>
      </c>
      <c r="M30" s="7">
        <v>1.8</v>
      </c>
      <c r="N30" s="7">
        <v>2</v>
      </c>
      <c r="O30" s="8" t="s">
        <v>23</v>
      </c>
      <c r="P30" s="7">
        <f t="shared" si="0"/>
        <v>49.5</v>
      </c>
      <c r="Q30" s="33">
        <f t="shared" si="1"/>
        <v>-2</v>
      </c>
      <c r="R30" s="9">
        <f t="shared" si="2"/>
        <v>-11.993125000000003</v>
      </c>
      <c r="S30" s="10">
        <f t="shared" si="3"/>
        <v>37.506874999999994</v>
      </c>
      <c r="T30" s="11">
        <f t="shared" si="4"/>
        <v>0.42857142857142855</v>
      </c>
      <c r="U30" s="12">
        <f t="shared" si="5"/>
        <v>-0.24228535353535366</v>
      </c>
      <c r="V30">
        <f>COUNTIF($L$2:L30,1)</f>
        <v>12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29</v>
      </c>
      <c r="B31" s="4">
        <v>43652</v>
      </c>
      <c r="C31" s="3" t="s">
        <v>112</v>
      </c>
      <c r="D31" s="3" t="s">
        <v>44</v>
      </c>
      <c r="E31" s="3">
        <v>1</v>
      </c>
      <c r="F31" s="3" t="s">
        <v>33</v>
      </c>
      <c r="G31" s="3" t="s">
        <v>25</v>
      </c>
      <c r="H31" s="3" t="s">
        <v>26</v>
      </c>
      <c r="I31" s="3" t="s">
        <v>14</v>
      </c>
      <c r="J31" s="13" t="s">
        <v>52</v>
      </c>
      <c r="K31" s="27"/>
      <c r="L31" s="6" t="s">
        <v>17</v>
      </c>
      <c r="M31" s="7">
        <v>1.825</v>
      </c>
      <c r="N31" s="7">
        <v>2</v>
      </c>
      <c r="O31" s="8" t="s">
        <v>23</v>
      </c>
      <c r="P31" s="7">
        <f t="shared" si="0"/>
        <v>51.5</v>
      </c>
      <c r="Q31" s="31">
        <f t="shared" si="1"/>
        <v>1.4674999999999998</v>
      </c>
      <c r="R31" s="9">
        <f t="shared" si="2"/>
        <v>-10.525625000000003</v>
      </c>
      <c r="S31" s="10">
        <f t="shared" si="3"/>
        <v>40.974374999999995</v>
      </c>
      <c r="T31" s="11">
        <f t="shared" si="4"/>
        <v>0.44827586206896552</v>
      </c>
      <c r="U31" s="12">
        <f t="shared" si="5"/>
        <v>-0.20438106796116515</v>
      </c>
      <c r="V31">
        <f>COUNTIF($L$2:L31,1)</f>
        <v>13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43652</v>
      </c>
      <c r="C32" s="3" t="s">
        <v>113</v>
      </c>
      <c r="D32" s="3" t="s">
        <v>44</v>
      </c>
      <c r="E32" s="3">
        <v>1</v>
      </c>
      <c r="F32" s="3" t="s">
        <v>114</v>
      </c>
      <c r="G32" s="3" t="s">
        <v>28</v>
      </c>
      <c r="H32" s="3" t="s">
        <v>26</v>
      </c>
      <c r="I32" s="3" t="s">
        <v>30</v>
      </c>
      <c r="J32" s="13" t="s">
        <v>115</v>
      </c>
      <c r="K32" s="27"/>
      <c r="L32" s="6" t="s">
        <v>17</v>
      </c>
      <c r="M32" s="7">
        <v>1.9</v>
      </c>
      <c r="N32" s="7">
        <v>1.5</v>
      </c>
      <c r="O32" s="8" t="s">
        <v>15</v>
      </c>
      <c r="P32" s="7">
        <f t="shared" si="0"/>
        <v>53</v>
      </c>
      <c r="Q32" s="31">
        <f t="shared" si="1"/>
        <v>1.3499999999999996</v>
      </c>
      <c r="R32" s="9">
        <f t="shared" si="2"/>
        <v>-9.1756250000000037</v>
      </c>
      <c r="S32" s="10">
        <f t="shared" si="3"/>
        <v>43.824374999999996</v>
      </c>
      <c r="T32" s="11">
        <f t="shared" si="4"/>
        <v>0.46666666666666667</v>
      </c>
      <c r="U32" s="12">
        <f t="shared" si="5"/>
        <v>-0.17312500000000006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43652</v>
      </c>
      <c r="C33" s="3" t="s">
        <v>116</v>
      </c>
      <c r="D33" s="3" t="s">
        <v>44</v>
      </c>
      <c r="E33" s="3">
        <v>1</v>
      </c>
      <c r="F33" s="3" t="s">
        <v>56</v>
      </c>
      <c r="G33" s="3" t="s">
        <v>28</v>
      </c>
      <c r="H33" s="3" t="s">
        <v>26</v>
      </c>
      <c r="I33" s="3" t="s">
        <v>30</v>
      </c>
      <c r="J33" s="5" t="s">
        <v>117</v>
      </c>
      <c r="K33" s="27"/>
      <c r="L33" s="6" t="s">
        <v>16</v>
      </c>
      <c r="M33" s="7">
        <v>2</v>
      </c>
      <c r="N33" s="7">
        <v>1.5</v>
      </c>
      <c r="O33" s="8" t="s">
        <v>23</v>
      </c>
      <c r="P33" s="7">
        <f t="shared" si="0"/>
        <v>54.5</v>
      </c>
      <c r="Q33" s="33">
        <f t="shared" si="1"/>
        <v>-1.5</v>
      </c>
      <c r="R33" s="9">
        <f t="shared" si="2"/>
        <v>-10.675625000000004</v>
      </c>
      <c r="S33" s="10">
        <f t="shared" si="3"/>
        <v>43.824374999999996</v>
      </c>
      <c r="T33" s="11">
        <f t="shared" si="4"/>
        <v>0.45161290322580644</v>
      </c>
      <c r="U33" s="12">
        <f t="shared" si="5"/>
        <v>-0.19588302752293585</v>
      </c>
      <c r="V33">
        <f>COUNTIF($L$2:L33,1)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43652</v>
      </c>
      <c r="C34" s="3" t="s">
        <v>118</v>
      </c>
      <c r="D34" s="3" t="s">
        <v>44</v>
      </c>
      <c r="E34" s="3">
        <v>1</v>
      </c>
      <c r="F34" s="3" t="s">
        <v>119</v>
      </c>
      <c r="G34" s="3" t="s">
        <v>28</v>
      </c>
      <c r="H34" s="3" t="s">
        <v>27</v>
      </c>
      <c r="I34" s="3" t="s">
        <v>30</v>
      </c>
      <c r="J34" s="13" t="s">
        <v>120</v>
      </c>
      <c r="K34" s="27"/>
      <c r="L34" s="6" t="s">
        <v>17</v>
      </c>
      <c r="M34" s="7">
        <v>2.0499999999999998</v>
      </c>
      <c r="N34" s="7">
        <v>2</v>
      </c>
      <c r="O34" s="8" t="s">
        <v>15</v>
      </c>
      <c r="P34" s="7">
        <f t="shared" si="0"/>
        <v>56.5</v>
      </c>
      <c r="Q34" s="31">
        <f t="shared" si="1"/>
        <v>2.0999999999999996</v>
      </c>
      <c r="R34" s="9">
        <f t="shared" si="2"/>
        <v>-8.5756250000000041</v>
      </c>
      <c r="S34" s="10">
        <f t="shared" si="3"/>
        <v>47.924374999999998</v>
      </c>
      <c r="T34" s="11">
        <f t="shared" si="4"/>
        <v>0.46875</v>
      </c>
      <c r="U34" s="12">
        <f t="shared" si="5"/>
        <v>-0.15178097345132746</v>
      </c>
      <c r="V34">
        <f>COUNTIF($L$2:L34,1)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43652</v>
      </c>
      <c r="C35" s="3" t="s">
        <v>121</v>
      </c>
      <c r="D35" s="3" t="s">
        <v>44</v>
      </c>
      <c r="E35" s="3">
        <v>1</v>
      </c>
      <c r="F35" s="3" t="s">
        <v>122</v>
      </c>
      <c r="G35" s="3" t="s">
        <v>25</v>
      </c>
      <c r="H35" s="3" t="s">
        <v>26</v>
      </c>
      <c r="I35" s="3" t="s">
        <v>30</v>
      </c>
      <c r="J35" s="13" t="s">
        <v>120</v>
      </c>
      <c r="K35" s="27"/>
      <c r="L35" s="6" t="s">
        <v>17</v>
      </c>
      <c r="M35" s="7">
        <v>2</v>
      </c>
      <c r="N35" s="7">
        <v>2</v>
      </c>
      <c r="O35" s="8" t="s">
        <v>23</v>
      </c>
      <c r="P35" s="7">
        <f t="shared" si="0"/>
        <v>58.5</v>
      </c>
      <c r="Q35" s="31">
        <f t="shared" si="1"/>
        <v>1.7999999999999998</v>
      </c>
      <c r="R35" s="9">
        <f t="shared" si="2"/>
        <v>-6.7756250000000042</v>
      </c>
      <c r="S35" s="10">
        <f t="shared" si="3"/>
        <v>51.724374999999995</v>
      </c>
      <c r="T35" s="11">
        <f t="shared" si="4"/>
        <v>0.48484848484848486</v>
      </c>
      <c r="U35" s="12">
        <f t="shared" si="5"/>
        <v>-0.11582264957264966</v>
      </c>
      <c r="V35">
        <f>COUNTIF($L$2:L35,1)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" customHeight="1" x14ac:dyDescent="0.2">
      <c r="A36" s="3">
        <v>34</v>
      </c>
      <c r="B36" s="4">
        <v>43652</v>
      </c>
      <c r="C36" s="3" t="s">
        <v>123</v>
      </c>
      <c r="D36" s="3" t="s">
        <v>44</v>
      </c>
      <c r="E36" s="3">
        <v>1</v>
      </c>
      <c r="F36" s="3" t="s">
        <v>59</v>
      </c>
      <c r="G36" s="3" t="s">
        <v>28</v>
      </c>
      <c r="H36" s="3" t="s">
        <v>27</v>
      </c>
      <c r="I36" s="3" t="s">
        <v>30</v>
      </c>
      <c r="J36" s="5" t="s">
        <v>39</v>
      </c>
      <c r="K36" s="27"/>
      <c r="L36" s="6" t="s">
        <v>16</v>
      </c>
      <c r="M36" s="7">
        <v>1.84</v>
      </c>
      <c r="N36" s="7">
        <v>1.5</v>
      </c>
      <c r="O36" s="8" t="s">
        <v>15</v>
      </c>
      <c r="P36" s="7">
        <f t="shared" si="0"/>
        <v>60</v>
      </c>
      <c r="Q36" s="33">
        <f t="shared" si="1"/>
        <v>-1.5</v>
      </c>
      <c r="R36" s="28">
        <f t="shared" si="2"/>
        <v>-8.2756250000000051</v>
      </c>
      <c r="S36" s="29">
        <f t="shared" si="3"/>
        <v>51.724374999999995</v>
      </c>
      <c r="T36" s="30">
        <f t="shared" si="4"/>
        <v>0.47058823529411764</v>
      </c>
      <c r="U36" s="12">
        <f t="shared" si="5"/>
        <v>-0.13792708333333342</v>
      </c>
      <c r="V36">
        <f>COUNTIF($L$2:L36,1)</f>
        <v>16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6.5" customHeight="1" x14ac:dyDescent="0.2">
      <c r="A37" s="3">
        <v>35</v>
      </c>
      <c r="B37" s="4">
        <v>43654</v>
      </c>
      <c r="C37" s="3" t="s">
        <v>126</v>
      </c>
      <c r="D37" s="3" t="s">
        <v>44</v>
      </c>
      <c r="E37" s="3">
        <v>1</v>
      </c>
      <c r="F37" s="3" t="s">
        <v>127</v>
      </c>
      <c r="G37" s="3" t="s">
        <v>31</v>
      </c>
      <c r="H37" s="3" t="s">
        <v>26</v>
      </c>
      <c r="I37" s="3" t="s">
        <v>14</v>
      </c>
      <c r="J37" s="13" t="s">
        <v>39</v>
      </c>
      <c r="K37" s="27"/>
      <c r="L37" s="6" t="s">
        <v>17</v>
      </c>
      <c r="M37" s="7">
        <v>1.9750000000000001</v>
      </c>
      <c r="N37" s="7">
        <v>3</v>
      </c>
      <c r="O37" s="8" t="s">
        <v>23</v>
      </c>
      <c r="P37" s="7">
        <f t="shared" si="0"/>
        <v>63</v>
      </c>
      <c r="Q37" s="31">
        <f t="shared" si="1"/>
        <v>2.6287500000000001</v>
      </c>
      <c r="R37" s="9">
        <f t="shared" si="2"/>
        <v>-5.646875000000005</v>
      </c>
      <c r="S37" s="10">
        <f t="shared" si="3"/>
        <v>57.353124999999991</v>
      </c>
      <c r="T37" s="11">
        <f t="shared" si="4"/>
        <v>0.48571428571428571</v>
      </c>
      <c r="U37" s="12">
        <f t="shared" si="5"/>
        <v>-8.9632936507936647E-2</v>
      </c>
      <c r="V37">
        <f>COUNTIF($L$2:L37,1)</f>
        <v>17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>
        <v>36</v>
      </c>
      <c r="B38" s="4">
        <v>43654</v>
      </c>
      <c r="C38" s="3" t="s">
        <v>128</v>
      </c>
      <c r="D38" s="3" t="s">
        <v>44</v>
      </c>
      <c r="E38" s="3">
        <v>1</v>
      </c>
      <c r="F38" s="3" t="s">
        <v>129</v>
      </c>
      <c r="G38" s="3" t="s">
        <v>25</v>
      </c>
      <c r="H38" s="3" t="s">
        <v>27</v>
      </c>
      <c r="I38" s="3" t="s">
        <v>30</v>
      </c>
      <c r="J38" s="5" t="s">
        <v>40</v>
      </c>
      <c r="K38" s="27"/>
      <c r="L38" s="6" t="s">
        <v>16</v>
      </c>
      <c r="M38" s="7">
        <v>1.93</v>
      </c>
      <c r="N38" s="7">
        <v>2.5</v>
      </c>
      <c r="O38" s="8" t="s">
        <v>15</v>
      </c>
      <c r="P38" s="7">
        <f t="shared" si="0"/>
        <v>65.5</v>
      </c>
      <c r="Q38" s="33">
        <f t="shared" si="1"/>
        <v>-2.5</v>
      </c>
      <c r="R38" s="9">
        <f t="shared" si="2"/>
        <v>-8.146875000000005</v>
      </c>
      <c r="S38" s="10">
        <f t="shared" si="3"/>
        <v>57.353124999999991</v>
      </c>
      <c r="T38" s="11">
        <f t="shared" si="4"/>
        <v>0.47222222222222221</v>
      </c>
      <c r="U38" s="12">
        <f t="shared" si="5"/>
        <v>-0.12437977099236654</v>
      </c>
      <c r="V38">
        <f>COUNTIF($L$2:L38,1)</f>
        <v>17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8.5" customHeight="1" x14ac:dyDescent="0.2">
      <c r="A39" s="3">
        <v>37</v>
      </c>
      <c r="B39" s="4">
        <v>43655</v>
      </c>
      <c r="C39" s="3" t="s">
        <v>130</v>
      </c>
      <c r="D39" s="3" t="s">
        <v>44</v>
      </c>
      <c r="E39" s="3">
        <v>2</v>
      </c>
      <c r="F39" s="3" t="s">
        <v>131</v>
      </c>
      <c r="G39" s="3" t="s">
        <v>31</v>
      </c>
      <c r="H39" s="3" t="s">
        <v>26</v>
      </c>
      <c r="I39" s="3" t="s">
        <v>14</v>
      </c>
      <c r="J39" s="5" t="s">
        <v>132</v>
      </c>
      <c r="K39" s="27"/>
      <c r="L39" s="6" t="s">
        <v>16</v>
      </c>
      <c r="M39" s="7">
        <v>2.08</v>
      </c>
      <c r="N39" s="7">
        <v>2</v>
      </c>
      <c r="O39" s="8" t="s">
        <v>23</v>
      </c>
      <c r="P39" s="7">
        <f t="shared" si="0"/>
        <v>67.5</v>
      </c>
      <c r="Q39" s="33">
        <f t="shared" si="1"/>
        <v>-2</v>
      </c>
      <c r="R39" s="9">
        <f t="shared" si="2"/>
        <v>-10.146875000000005</v>
      </c>
      <c r="S39" s="10">
        <f t="shared" si="3"/>
        <v>57.353124999999991</v>
      </c>
      <c r="T39" s="11">
        <f t="shared" si="4"/>
        <v>0.45945945945945948</v>
      </c>
      <c r="U39" s="12">
        <f t="shared" si="5"/>
        <v>-0.15032407407407419</v>
      </c>
      <c r="V39">
        <f>COUNTIF($L$2:L39,1)</f>
        <v>17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43655</v>
      </c>
      <c r="C40" s="3" t="s">
        <v>133</v>
      </c>
      <c r="D40" s="3" t="s">
        <v>44</v>
      </c>
      <c r="E40" s="3">
        <v>1</v>
      </c>
      <c r="F40" s="3" t="s">
        <v>134</v>
      </c>
      <c r="G40" s="3" t="s">
        <v>31</v>
      </c>
      <c r="H40" s="3" t="s">
        <v>26</v>
      </c>
      <c r="I40" s="3" t="s">
        <v>14</v>
      </c>
      <c r="J40" s="13" t="s">
        <v>135</v>
      </c>
      <c r="K40" s="27"/>
      <c r="L40" s="6" t="s">
        <v>17</v>
      </c>
      <c r="M40" s="7">
        <v>1.925</v>
      </c>
      <c r="N40" s="7">
        <v>2</v>
      </c>
      <c r="O40" s="8" t="s">
        <v>23</v>
      </c>
      <c r="P40" s="7">
        <f t="shared" si="0"/>
        <v>69.5</v>
      </c>
      <c r="Q40" s="31">
        <f t="shared" si="1"/>
        <v>1.6574999999999998</v>
      </c>
      <c r="R40" s="9">
        <f t="shared" si="2"/>
        <v>-8.4893750000000061</v>
      </c>
      <c r="S40" s="10">
        <f t="shared" si="3"/>
        <v>61.01062499999999</v>
      </c>
      <c r="T40" s="11">
        <f t="shared" si="4"/>
        <v>0.47368421052631576</v>
      </c>
      <c r="U40" s="12">
        <f t="shared" si="5"/>
        <v>-0.12214928057553971</v>
      </c>
      <c r="V40">
        <f>COUNTIF($L$2:L40,1)</f>
        <v>18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39</v>
      </c>
      <c r="B41" s="4">
        <v>43655</v>
      </c>
      <c r="C41" s="3" t="s">
        <v>136</v>
      </c>
      <c r="D41" s="3" t="s">
        <v>44</v>
      </c>
      <c r="E41" s="3">
        <v>1</v>
      </c>
      <c r="F41" s="3" t="s">
        <v>137</v>
      </c>
      <c r="G41" s="3" t="s">
        <v>25</v>
      </c>
      <c r="H41" s="3" t="s">
        <v>26</v>
      </c>
      <c r="I41" s="3" t="s">
        <v>30</v>
      </c>
      <c r="J41" s="5" t="s">
        <v>46</v>
      </c>
      <c r="K41" s="27"/>
      <c r="L41" s="6" t="s">
        <v>16</v>
      </c>
      <c r="M41" s="7">
        <v>2</v>
      </c>
      <c r="N41" s="7">
        <v>1.5</v>
      </c>
      <c r="O41" s="8" t="s">
        <v>23</v>
      </c>
      <c r="P41" s="7">
        <f t="shared" si="0"/>
        <v>71</v>
      </c>
      <c r="Q41" s="33">
        <f t="shared" si="1"/>
        <v>-1.5</v>
      </c>
      <c r="R41" s="9">
        <f t="shared" si="2"/>
        <v>-9.9893750000000061</v>
      </c>
      <c r="S41" s="10">
        <f t="shared" si="3"/>
        <v>61.01062499999999</v>
      </c>
      <c r="T41" s="11">
        <f t="shared" si="4"/>
        <v>0.46153846153846156</v>
      </c>
      <c r="U41" s="12">
        <f t="shared" si="5"/>
        <v>-0.14069542253521142</v>
      </c>
      <c r="V41">
        <f>COUNTIF($L$2:L41,1)</f>
        <v>18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43655</v>
      </c>
      <c r="C42" s="3" t="s">
        <v>138</v>
      </c>
      <c r="D42" s="3" t="s">
        <v>44</v>
      </c>
      <c r="E42" s="3">
        <v>1</v>
      </c>
      <c r="F42" s="3" t="s">
        <v>139</v>
      </c>
      <c r="G42" s="3" t="s">
        <v>28</v>
      </c>
      <c r="H42" s="3" t="s">
        <v>27</v>
      </c>
      <c r="I42" s="3" t="s">
        <v>30</v>
      </c>
      <c r="J42" s="13" t="s">
        <v>140</v>
      </c>
      <c r="K42" s="27"/>
      <c r="L42" s="6" t="s">
        <v>17</v>
      </c>
      <c r="M42" s="7">
        <v>2.2200000000000002</v>
      </c>
      <c r="N42" s="7">
        <v>1.5</v>
      </c>
      <c r="O42" s="8" t="s">
        <v>15</v>
      </c>
      <c r="P42" s="7">
        <f t="shared" si="0"/>
        <v>72.5</v>
      </c>
      <c r="Q42" s="31">
        <f t="shared" si="1"/>
        <v>1.83</v>
      </c>
      <c r="R42" s="9">
        <f t="shared" si="2"/>
        <v>-8.159375000000006</v>
      </c>
      <c r="S42" s="10">
        <f t="shared" si="3"/>
        <v>64.340624999999989</v>
      </c>
      <c r="T42" s="11">
        <f t="shared" si="4"/>
        <v>0.47499999999999998</v>
      </c>
      <c r="U42" s="12">
        <f t="shared" si="5"/>
        <v>-0.11254310344827602</v>
      </c>
      <c r="V42">
        <f>COUNTIF($L$2:L42,1)</f>
        <v>19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6.5" customHeight="1" x14ac:dyDescent="0.2">
      <c r="A43" s="3">
        <v>41</v>
      </c>
      <c r="B43" s="4">
        <v>43655</v>
      </c>
      <c r="C43" s="3" t="s">
        <v>141</v>
      </c>
      <c r="D43" s="3" t="s">
        <v>142</v>
      </c>
      <c r="E43" s="3">
        <v>1</v>
      </c>
      <c r="F43" s="3" t="s">
        <v>33</v>
      </c>
      <c r="G43" s="3" t="s">
        <v>25</v>
      </c>
      <c r="H43" s="3" t="s">
        <v>29</v>
      </c>
      <c r="I43" s="3" t="s">
        <v>30</v>
      </c>
      <c r="J43" s="13" t="s">
        <v>78</v>
      </c>
      <c r="K43" s="27"/>
      <c r="L43" s="6" t="s">
        <v>17</v>
      </c>
      <c r="M43" s="7">
        <v>2.0499999999999998</v>
      </c>
      <c r="N43" s="7">
        <v>1.5</v>
      </c>
      <c r="O43" s="8" t="s">
        <v>15</v>
      </c>
      <c r="P43" s="7">
        <f t="shared" si="0"/>
        <v>74</v>
      </c>
      <c r="Q43" s="31">
        <f t="shared" si="1"/>
        <v>1.5749999999999997</v>
      </c>
      <c r="R43" s="9">
        <f t="shared" si="2"/>
        <v>-6.5843750000000068</v>
      </c>
      <c r="S43" s="10">
        <f t="shared" si="3"/>
        <v>67.415624999999991</v>
      </c>
      <c r="T43" s="11">
        <f t="shared" si="4"/>
        <v>0.48780487804878048</v>
      </c>
      <c r="U43" s="12">
        <f t="shared" si="5"/>
        <v>-8.8978040540540662E-2</v>
      </c>
      <c r="V43">
        <f>COUNTIF($L$2:L43,1)</f>
        <v>20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6.5" customHeight="1" x14ac:dyDescent="0.2">
      <c r="A44" s="3">
        <v>42</v>
      </c>
      <c r="B44" s="4">
        <v>43655</v>
      </c>
      <c r="C44" s="3" t="s">
        <v>138</v>
      </c>
      <c r="D44" s="3" t="s">
        <v>44</v>
      </c>
      <c r="E44" s="3">
        <v>1</v>
      </c>
      <c r="F44" s="3" t="s">
        <v>143</v>
      </c>
      <c r="G44" s="3" t="s">
        <v>25</v>
      </c>
      <c r="H44" s="3" t="s">
        <v>27</v>
      </c>
      <c r="I44" s="3" t="s">
        <v>30</v>
      </c>
      <c r="J44" s="13" t="s">
        <v>144</v>
      </c>
      <c r="K44" s="27"/>
      <c r="L44" s="6" t="s">
        <v>17</v>
      </c>
      <c r="M44" s="7">
        <v>1.95</v>
      </c>
      <c r="N44" s="7">
        <v>2</v>
      </c>
      <c r="O44" s="8" t="s">
        <v>15</v>
      </c>
      <c r="P44" s="7">
        <f t="shared" si="0"/>
        <v>76</v>
      </c>
      <c r="Q44" s="31">
        <f t="shared" si="1"/>
        <v>1.9</v>
      </c>
      <c r="R44" s="9">
        <f t="shared" si="2"/>
        <v>-4.6843750000000064</v>
      </c>
      <c r="S44" s="10">
        <f t="shared" si="3"/>
        <v>71.315624999999997</v>
      </c>
      <c r="T44" s="11">
        <f t="shared" si="4"/>
        <v>0.5</v>
      </c>
      <c r="U44" s="12">
        <f t="shared" si="5"/>
        <v>-6.1636513157894778E-2</v>
      </c>
      <c r="V44">
        <f>COUNTIF($L$2:L44,1)</f>
        <v>21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6.5" customHeight="1" x14ac:dyDescent="0.2">
      <c r="A45" s="3">
        <v>43</v>
      </c>
      <c r="B45" s="4">
        <v>43655</v>
      </c>
      <c r="C45" s="3" t="s">
        <v>145</v>
      </c>
      <c r="D45" s="3" t="s">
        <v>44</v>
      </c>
      <c r="E45" s="3">
        <v>1</v>
      </c>
      <c r="F45" s="3" t="s">
        <v>146</v>
      </c>
      <c r="G45" s="3" t="s">
        <v>25</v>
      </c>
      <c r="H45" s="3" t="s">
        <v>26</v>
      </c>
      <c r="I45" s="3" t="s">
        <v>30</v>
      </c>
      <c r="J45" s="13" t="s">
        <v>147</v>
      </c>
      <c r="K45" s="27"/>
      <c r="L45" s="6" t="s">
        <v>17</v>
      </c>
      <c r="M45" s="7">
        <v>1.9</v>
      </c>
      <c r="N45" s="7">
        <v>1.5</v>
      </c>
      <c r="O45" s="8" t="s">
        <v>23</v>
      </c>
      <c r="P45" s="7">
        <f t="shared" si="0"/>
        <v>77.5</v>
      </c>
      <c r="Q45" s="31">
        <f t="shared" si="1"/>
        <v>1.2074999999999996</v>
      </c>
      <c r="R45" s="9">
        <f t="shared" si="2"/>
        <v>-3.4768750000000068</v>
      </c>
      <c r="S45" s="10">
        <f t="shared" si="3"/>
        <v>74.023124999999993</v>
      </c>
      <c r="T45" s="11">
        <f t="shared" si="4"/>
        <v>0.51162790697674421</v>
      </c>
      <c r="U45" s="12">
        <f t="shared" si="5"/>
        <v>-4.4862903225806543E-2</v>
      </c>
      <c r="V45">
        <f>COUNTIF($L$2:L45,1)</f>
        <v>22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44</v>
      </c>
      <c r="B46" s="4">
        <v>43655</v>
      </c>
      <c r="C46" s="3" t="s">
        <v>148</v>
      </c>
      <c r="D46" s="3" t="s">
        <v>44</v>
      </c>
      <c r="E46" s="3">
        <v>1</v>
      </c>
      <c r="F46" s="3" t="s">
        <v>149</v>
      </c>
      <c r="G46" s="3" t="s">
        <v>25</v>
      </c>
      <c r="H46" s="3" t="s">
        <v>26</v>
      </c>
      <c r="I46" s="3" t="s">
        <v>30</v>
      </c>
      <c r="J46" s="13" t="s">
        <v>39</v>
      </c>
      <c r="K46" s="27"/>
      <c r="L46" s="6" t="s">
        <v>17</v>
      </c>
      <c r="M46" s="7">
        <v>1.95</v>
      </c>
      <c r="N46" s="7">
        <v>1.5</v>
      </c>
      <c r="O46" s="8" t="s">
        <v>23</v>
      </c>
      <c r="P46" s="7">
        <f t="shared" si="0"/>
        <v>79</v>
      </c>
      <c r="Q46" s="31">
        <f t="shared" si="1"/>
        <v>1.2787499999999996</v>
      </c>
      <c r="R46" s="9">
        <f t="shared" si="2"/>
        <v>-2.1981250000000072</v>
      </c>
      <c r="S46" s="10">
        <f t="shared" si="3"/>
        <v>76.801874999999995</v>
      </c>
      <c r="T46" s="11">
        <f t="shared" si="4"/>
        <v>0.52272727272727271</v>
      </c>
      <c r="U46" s="12">
        <f t="shared" si="5"/>
        <v>-2.7824367088607652E-2</v>
      </c>
      <c r="V46">
        <f>COUNTIF($L$2:L46,1)</f>
        <v>23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6.5" customHeight="1" x14ac:dyDescent="0.2">
      <c r="A47" s="3">
        <v>45</v>
      </c>
      <c r="B47" s="4">
        <v>43655</v>
      </c>
      <c r="C47" s="3" t="s">
        <v>150</v>
      </c>
      <c r="D47" s="3" t="s">
        <v>44</v>
      </c>
      <c r="E47" s="3">
        <v>1</v>
      </c>
      <c r="F47" s="3" t="s">
        <v>151</v>
      </c>
      <c r="G47" s="3" t="s">
        <v>25</v>
      </c>
      <c r="H47" s="3" t="s">
        <v>26</v>
      </c>
      <c r="I47" s="3" t="s">
        <v>30</v>
      </c>
      <c r="J47" s="13" t="s">
        <v>78</v>
      </c>
      <c r="K47" s="27"/>
      <c r="L47" s="6" t="s">
        <v>17</v>
      </c>
      <c r="M47" s="7">
        <v>2</v>
      </c>
      <c r="N47" s="7">
        <v>1.5</v>
      </c>
      <c r="O47" s="8" t="s">
        <v>23</v>
      </c>
      <c r="P47" s="7">
        <f t="shared" si="0"/>
        <v>80.5</v>
      </c>
      <c r="Q47" s="31">
        <f t="shared" si="1"/>
        <v>1.3499999999999996</v>
      </c>
      <c r="R47" s="9">
        <f t="shared" si="2"/>
        <v>-0.84812500000000757</v>
      </c>
      <c r="S47" s="10">
        <f t="shared" si="3"/>
        <v>79.65187499999999</v>
      </c>
      <c r="T47" s="11">
        <f t="shared" si="4"/>
        <v>0.53333333333333333</v>
      </c>
      <c r="U47" s="12">
        <f t="shared" si="5"/>
        <v>-1.0535714285714412E-2</v>
      </c>
      <c r="V47">
        <f>COUNTIF($L$2:L47,1)</f>
        <v>24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6.5" customHeight="1" x14ac:dyDescent="0.2">
      <c r="A48" s="3">
        <v>46</v>
      </c>
      <c r="B48" s="4">
        <v>43655</v>
      </c>
      <c r="C48" s="3" t="s">
        <v>152</v>
      </c>
      <c r="D48" s="3" t="s">
        <v>44</v>
      </c>
      <c r="E48" s="3">
        <v>1</v>
      </c>
      <c r="F48" s="3" t="s">
        <v>153</v>
      </c>
      <c r="G48" s="3" t="s">
        <v>25</v>
      </c>
      <c r="H48" s="3" t="s">
        <v>26</v>
      </c>
      <c r="I48" s="3" t="s">
        <v>30</v>
      </c>
      <c r="J48" s="5" t="s">
        <v>154</v>
      </c>
      <c r="K48" s="27" t="s">
        <v>125</v>
      </c>
      <c r="L48" s="6" t="s">
        <v>16</v>
      </c>
      <c r="M48" s="7">
        <v>2</v>
      </c>
      <c r="N48" s="7">
        <v>1.5</v>
      </c>
      <c r="O48" s="8" t="s">
        <v>23</v>
      </c>
      <c r="P48" s="7">
        <f t="shared" si="0"/>
        <v>82</v>
      </c>
      <c r="Q48" s="33">
        <f t="shared" si="1"/>
        <v>-1.5</v>
      </c>
      <c r="R48" s="9">
        <f t="shared" si="2"/>
        <v>-2.3481250000000076</v>
      </c>
      <c r="S48" s="10">
        <f t="shared" si="3"/>
        <v>79.65187499999999</v>
      </c>
      <c r="T48" s="11">
        <f t="shared" si="4"/>
        <v>0.52173913043478259</v>
      </c>
      <c r="U48" s="12">
        <f t="shared" si="5"/>
        <v>-2.8635670731707443E-2</v>
      </c>
      <c r="V48">
        <f>COUNTIF($L$2:L48,1)</f>
        <v>24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30" customHeight="1" x14ac:dyDescent="0.2">
      <c r="A49" s="3">
        <v>47</v>
      </c>
      <c r="B49" s="4">
        <v>43656</v>
      </c>
      <c r="C49" s="3" t="s">
        <v>155</v>
      </c>
      <c r="D49" s="3" t="s">
        <v>44</v>
      </c>
      <c r="E49" s="3">
        <v>1</v>
      </c>
      <c r="F49" s="3" t="s">
        <v>156</v>
      </c>
      <c r="G49" s="3" t="s">
        <v>25</v>
      </c>
      <c r="H49" s="3" t="s">
        <v>26</v>
      </c>
      <c r="I49" s="3" t="s">
        <v>14</v>
      </c>
      <c r="J49" s="5" t="s">
        <v>157</v>
      </c>
      <c r="K49" s="27" t="s">
        <v>158</v>
      </c>
      <c r="L49" s="6" t="s">
        <v>16</v>
      </c>
      <c r="M49" s="7">
        <v>3.06</v>
      </c>
      <c r="N49" s="7">
        <v>1.5</v>
      </c>
      <c r="O49" s="8" t="s">
        <v>23</v>
      </c>
      <c r="P49" s="7">
        <f t="shared" si="0"/>
        <v>83.5</v>
      </c>
      <c r="Q49" s="33">
        <f t="shared" si="1"/>
        <v>-1.5</v>
      </c>
      <c r="R49" s="9">
        <f t="shared" si="2"/>
        <v>-3.8481250000000076</v>
      </c>
      <c r="S49" s="10">
        <f t="shared" si="3"/>
        <v>79.65187499999999</v>
      </c>
      <c r="T49" s="11">
        <f t="shared" si="4"/>
        <v>0.51063829787234039</v>
      </c>
      <c r="U49" s="12">
        <f t="shared" si="5"/>
        <v>-4.6085329341317489E-2</v>
      </c>
      <c r="V49">
        <f>COUNTIF($L$2:L49,1)</f>
        <v>24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.75" customHeight="1" x14ac:dyDescent="0.2">
      <c r="A50" s="3">
        <v>48</v>
      </c>
      <c r="B50" s="4">
        <v>43656</v>
      </c>
      <c r="C50" s="3" t="s">
        <v>159</v>
      </c>
      <c r="D50" s="3" t="s">
        <v>44</v>
      </c>
      <c r="E50" s="3">
        <v>1</v>
      </c>
      <c r="F50" s="3" t="s">
        <v>33</v>
      </c>
      <c r="G50" s="3" t="s">
        <v>25</v>
      </c>
      <c r="H50" s="3" t="s">
        <v>26</v>
      </c>
      <c r="I50" s="3" t="s">
        <v>14</v>
      </c>
      <c r="J50" s="13" t="s">
        <v>160</v>
      </c>
      <c r="K50" s="27"/>
      <c r="L50" s="6" t="s">
        <v>17</v>
      </c>
      <c r="M50" s="7">
        <v>1.8</v>
      </c>
      <c r="N50" s="7">
        <v>3</v>
      </c>
      <c r="O50" s="8" t="s">
        <v>23</v>
      </c>
      <c r="P50" s="7">
        <f t="shared" si="0"/>
        <v>86.5</v>
      </c>
      <c r="Q50" s="31">
        <f t="shared" si="1"/>
        <v>2.13</v>
      </c>
      <c r="R50" s="9">
        <f t="shared" si="2"/>
        <v>-1.7181250000000077</v>
      </c>
      <c r="S50" s="10">
        <f t="shared" si="3"/>
        <v>84.781874999999985</v>
      </c>
      <c r="T50" s="11">
        <f t="shared" si="4"/>
        <v>0.52083333333333337</v>
      </c>
      <c r="U50" s="12">
        <f t="shared" si="5"/>
        <v>-1.9862716763005953E-2</v>
      </c>
      <c r="V50">
        <f>COUNTIF($L$2:L50,1)</f>
        <v>25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7" customHeight="1" x14ac:dyDescent="0.2">
      <c r="A51" s="3">
        <v>49</v>
      </c>
      <c r="B51" s="4">
        <v>43656</v>
      </c>
      <c r="C51" s="3" t="s">
        <v>161</v>
      </c>
      <c r="D51" s="3" t="s">
        <v>44</v>
      </c>
      <c r="E51" s="3">
        <v>2</v>
      </c>
      <c r="F51" s="3" t="s">
        <v>162</v>
      </c>
      <c r="G51" s="3" t="s">
        <v>31</v>
      </c>
      <c r="H51" s="3" t="s">
        <v>26</v>
      </c>
      <c r="I51" s="3" t="s">
        <v>14</v>
      </c>
      <c r="J51" s="5" t="s">
        <v>163</v>
      </c>
      <c r="K51" s="27"/>
      <c r="L51" s="6" t="s">
        <v>16</v>
      </c>
      <c r="M51" s="7">
        <v>3.15</v>
      </c>
      <c r="N51" s="7">
        <v>1.5</v>
      </c>
      <c r="O51" s="8" t="s">
        <v>23</v>
      </c>
      <c r="P51" s="7">
        <f t="shared" si="0"/>
        <v>88</v>
      </c>
      <c r="Q51" s="33">
        <f t="shared" si="1"/>
        <v>-1.5</v>
      </c>
      <c r="R51" s="9">
        <f t="shared" si="2"/>
        <v>-3.2181250000000077</v>
      </c>
      <c r="S51" s="10">
        <f t="shared" si="3"/>
        <v>84.781874999999985</v>
      </c>
      <c r="T51" s="11">
        <f t="shared" si="4"/>
        <v>0.51020408163265307</v>
      </c>
      <c r="U51" s="12">
        <f t="shared" si="5"/>
        <v>-3.6569602272727438E-2</v>
      </c>
      <c r="V51">
        <f>COUNTIF($L$2:L51,1)</f>
        <v>25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 x14ac:dyDescent="0.2">
      <c r="A52" s="3">
        <v>50</v>
      </c>
      <c r="B52" s="4">
        <v>43656</v>
      </c>
      <c r="C52" s="3" t="s">
        <v>164</v>
      </c>
      <c r="D52" s="3" t="s">
        <v>44</v>
      </c>
      <c r="E52" s="3">
        <v>1</v>
      </c>
      <c r="F52" s="3" t="s">
        <v>165</v>
      </c>
      <c r="G52" s="3" t="s">
        <v>25</v>
      </c>
      <c r="H52" s="3" t="s">
        <v>26</v>
      </c>
      <c r="I52" s="3" t="s">
        <v>14</v>
      </c>
      <c r="J52" s="13" t="s">
        <v>23</v>
      </c>
      <c r="K52" s="27"/>
      <c r="L52" s="6" t="s">
        <v>17</v>
      </c>
      <c r="M52" s="7">
        <v>6.41</v>
      </c>
      <c r="N52" s="7">
        <v>0.3</v>
      </c>
      <c r="O52" s="8" t="s">
        <v>23</v>
      </c>
      <c r="P52" s="7">
        <f t="shared" si="0"/>
        <v>88.3</v>
      </c>
      <c r="Q52" s="31">
        <f t="shared" si="1"/>
        <v>1.5268499999999998</v>
      </c>
      <c r="R52" s="9">
        <f t="shared" si="2"/>
        <v>-1.6912750000000079</v>
      </c>
      <c r="S52" s="10">
        <f t="shared" si="3"/>
        <v>86.608724999999993</v>
      </c>
      <c r="T52" s="11">
        <f t="shared" si="4"/>
        <v>0.52</v>
      </c>
      <c r="U52" s="12">
        <f t="shared" si="5"/>
        <v>-1.91537372593432E-2</v>
      </c>
      <c r="V52">
        <f>COUNTIF($L$2:L52,1)</f>
        <v>26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.75" customHeight="1" x14ac:dyDescent="0.2">
      <c r="A53" s="3">
        <v>51</v>
      </c>
      <c r="B53" s="4">
        <v>43656</v>
      </c>
      <c r="C53" s="3" t="s">
        <v>166</v>
      </c>
      <c r="D53" s="3" t="s">
        <v>44</v>
      </c>
      <c r="E53" s="3">
        <v>1</v>
      </c>
      <c r="F53" s="3" t="s">
        <v>127</v>
      </c>
      <c r="G53" s="3" t="s">
        <v>25</v>
      </c>
      <c r="H53" s="3" t="s">
        <v>26</v>
      </c>
      <c r="I53" s="3" t="s">
        <v>30</v>
      </c>
      <c r="J53" s="5" t="s">
        <v>167</v>
      </c>
      <c r="K53" s="27"/>
      <c r="L53" s="6" t="s">
        <v>16</v>
      </c>
      <c r="M53" s="7">
        <v>2.0750000000000002</v>
      </c>
      <c r="N53" s="7">
        <v>0.75</v>
      </c>
      <c r="O53" s="8" t="s">
        <v>23</v>
      </c>
      <c r="P53" s="7">
        <f t="shared" si="0"/>
        <v>89.05</v>
      </c>
      <c r="Q53" s="33">
        <f t="shared" si="1"/>
        <v>-0.75</v>
      </c>
      <c r="R53" s="9">
        <f t="shared" si="2"/>
        <v>-2.4412750000000081</v>
      </c>
      <c r="S53" s="10">
        <f t="shared" si="3"/>
        <v>86.608724999999993</v>
      </c>
      <c r="T53" s="11">
        <f t="shared" si="4"/>
        <v>0.50980392156862742</v>
      </c>
      <c r="U53" s="12">
        <f t="shared" si="5"/>
        <v>-2.7414654688377369E-2</v>
      </c>
      <c r="V53">
        <f>COUNTIF($L$2:L53,1)</f>
        <v>26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.75" customHeight="1" x14ac:dyDescent="0.2">
      <c r="A54" s="3">
        <v>52</v>
      </c>
      <c r="B54" s="4">
        <v>43656</v>
      </c>
      <c r="C54" s="3" t="s">
        <v>168</v>
      </c>
      <c r="D54" s="3" t="s">
        <v>44</v>
      </c>
      <c r="E54" s="3">
        <v>1</v>
      </c>
      <c r="F54" s="3" t="s">
        <v>169</v>
      </c>
      <c r="G54" s="3" t="s">
        <v>31</v>
      </c>
      <c r="H54" s="3" t="s">
        <v>26</v>
      </c>
      <c r="I54" s="3" t="s">
        <v>30</v>
      </c>
      <c r="J54" s="13" t="s">
        <v>170</v>
      </c>
      <c r="K54" s="27"/>
      <c r="L54" s="6" t="s">
        <v>17</v>
      </c>
      <c r="M54" s="7">
        <v>2</v>
      </c>
      <c r="N54" s="7">
        <v>1.5</v>
      </c>
      <c r="O54" s="8" t="s">
        <v>23</v>
      </c>
      <c r="P54" s="7">
        <f t="shared" si="0"/>
        <v>90.55</v>
      </c>
      <c r="Q54" s="31">
        <f t="shared" si="1"/>
        <v>1.3499999999999996</v>
      </c>
      <c r="R54" s="9">
        <f t="shared" si="2"/>
        <v>-1.0912750000000084</v>
      </c>
      <c r="S54" s="10">
        <f t="shared" si="3"/>
        <v>89.458724999999987</v>
      </c>
      <c r="T54" s="11">
        <f t="shared" si="4"/>
        <v>0.51923076923076927</v>
      </c>
      <c r="U54" s="12">
        <f t="shared" si="5"/>
        <v>-1.205162893429056E-2</v>
      </c>
      <c r="V54">
        <f>COUNTIF($L$2:L54,1)</f>
        <v>27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.75" customHeight="1" x14ac:dyDescent="0.2">
      <c r="A55" s="3">
        <v>53</v>
      </c>
      <c r="B55" s="4">
        <v>43656</v>
      </c>
      <c r="C55" s="3" t="s">
        <v>168</v>
      </c>
      <c r="D55" s="3" t="s">
        <v>44</v>
      </c>
      <c r="E55" s="3">
        <v>1</v>
      </c>
      <c r="F55" s="3" t="s">
        <v>171</v>
      </c>
      <c r="G55" s="3" t="s">
        <v>31</v>
      </c>
      <c r="H55" s="3" t="s">
        <v>26</v>
      </c>
      <c r="I55" s="3" t="s">
        <v>30</v>
      </c>
      <c r="J55" s="13" t="s">
        <v>170</v>
      </c>
      <c r="K55" s="27"/>
      <c r="L55" s="6" t="s">
        <v>17</v>
      </c>
      <c r="M55" s="7">
        <v>1.9</v>
      </c>
      <c r="N55" s="7">
        <v>2</v>
      </c>
      <c r="O55" s="8" t="s">
        <v>23</v>
      </c>
      <c r="P55" s="7">
        <f t="shared" si="0"/>
        <v>92.55</v>
      </c>
      <c r="Q55" s="31">
        <f t="shared" si="1"/>
        <v>1.6099999999999999</v>
      </c>
      <c r="R55" s="9">
        <f t="shared" si="2"/>
        <v>0.51872499999999144</v>
      </c>
      <c r="S55" s="10">
        <f t="shared" si="3"/>
        <v>93.068724999999986</v>
      </c>
      <c r="T55" s="11">
        <f t="shared" si="4"/>
        <v>0.52830188679245282</v>
      </c>
      <c r="U55" s="12">
        <f t="shared" si="5"/>
        <v>5.6048082117773016E-3</v>
      </c>
      <c r="V55">
        <f>COUNTIF($L$2:L55,1)</f>
        <v>28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43656</v>
      </c>
      <c r="C56" s="3" t="s">
        <v>172</v>
      </c>
      <c r="D56" s="3" t="s">
        <v>44</v>
      </c>
      <c r="E56" s="3">
        <v>1</v>
      </c>
      <c r="F56" s="3">
        <v>1</v>
      </c>
      <c r="G56" s="3" t="s">
        <v>25</v>
      </c>
      <c r="H56" s="3" t="s">
        <v>26</v>
      </c>
      <c r="I56" s="3" t="s">
        <v>30</v>
      </c>
      <c r="J56" s="5" t="s">
        <v>173</v>
      </c>
      <c r="K56" s="27"/>
      <c r="L56" s="6" t="s">
        <v>16</v>
      </c>
      <c r="M56" s="7">
        <v>9</v>
      </c>
      <c r="N56" s="7">
        <v>0.5</v>
      </c>
      <c r="O56" s="8" t="s">
        <v>23</v>
      </c>
      <c r="P56" s="7">
        <f t="shared" si="0"/>
        <v>93.05</v>
      </c>
      <c r="Q56" s="33">
        <f t="shared" si="1"/>
        <v>-0.5</v>
      </c>
      <c r="R56" s="9">
        <f t="shared" si="2"/>
        <v>1.8724999999991443E-2</v>
      </c>
      <c r="S56" s="10">
        <f t="shared" si="3"/>
        <v>93.068724999999986</v>
      </c>
      <c r="T56" s="11">
        <f t="shared" si="4"/>
        <v>0.51851851851851849</v>
      </c>
      <c r="U56" s="12">
        <f t="shared" si="5"/>
        <v>2.0123589468016361E-4</v>
      </c>
      <c r="V56">
        <f>COUNTIF($L$2:L56,1)</f>
        <v>28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43656</v>
      </c>
      <c r="C57" s="3" t="s">
        <v>174</v>
      </c>
      <c r="D57" s="3" t="s">
        <v>44</v>
      </c>
      <c r="E57" s="3">
        <v>1</v>
      </c>
      <c r="F57" s="3" t="s">
        <v>175</v>
      </c>
      <c r="G57" s="3" t="s">
        <v>25</v>
      </c>
      <c r="H57" s="3" t="s">
        <v>26</v>
      </c>
      <c r="I57" s="3" t="s">
        <v>30</v>
      </c>
      <c r="J57" s="13" t="s">
        <v>176</v>
      </c>
      <c r="K57" s="27"/>
      <c r="L57" s="6" t="s">
        <v>17</v>
      </c>
      <c r="M57" s="7">
        <v>1.8</v>
      </c>
      <c r="N57" s="7">
        <v>1.5</v>
      </c>
      <c r="O57" s="8" t="s">
        <v>23</v>
      </c>
      <c r="P57" s="7">
        <f t="shared" si="0"/>
        <v>94.55</v>
      </c>
      <c r="Q57" s="31">
        <f t="shared" si="1"/>
        <v>1.0649999999999999</v>
      </c>
      <c r="R57" s="9">
        <f t="shared" si="2"/>
        <v>1.0837249999999914</v>
      </c>
      <c r="S57" s="10">
        <f t="shared" si="3"/>
        <v>95.633724999999984</v>
      </c>
      <c r="T57" s="11">
        <f t="shared" si="4"/>
        <v>0.52727272727272723</v>
      </c>
      <c r="U57" s="12">
        <f t="shared" si="5"/>
        <v>1.1461924907456235E-2</v>
      </c>
      <c r="V57">
        <f>COUNTIF($L$2:L57,1)</f>
        <v>29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.75" customHeight="1" x14ac:dyDescent="0.2">
      <c r="A58" s="3">
        <v>56</v>
      </c>
      <c r="B58" s="4">
        <v>43656</v>
      </c>
      <c r="C58" s="3" t="s">
        <v>174</v>
      </c>
      <c r="D58" s="3" t="s">
        <v>44</v>
      </c>
      <c r="E58" s="3">
        <v>1</v>
      </c>
      <c r="F58" s="3" t="s">
        <v>177</v>
      </c>
      <c r="G58" s="3" t="s">
        <v>25</v>
      </c>
      <c r="H58" s="3" t="s">
        <v>26</v>
      </c>
      <c r="I58" s="3" t="s">
        <v>30</v>
      </c>
      <c r="J58" s="5" t="s">
        <v>176</v>
      </c>
      <c r="K58" s="27"/>
      <c r="L58" s="6" t="s">
        <v>16</v>
      </c>
      <c r="M58" s="7">
        <v>3</v>
      </c>
      <c r="N58" s="7">
        <v>0.5</v>
      </c>
      <c r="O58" s="8" t="s">
        <v>23</v>
      </c>
      <c r="P58" s="7">
        <f t="shared" si="0"/>
        <v>95.05</v>
      </c>
      <c r="Q58" s="33">
        <f t="shared" si="1"/>
        <v>-0.5</v>
      </c>
      <c r="R58" s="9">
        <f t="shared" si="2"/>
        <v>0.58372499999999139</v>
      </c>
      <c r="S58" s="10">
        <f t="shared" si="3"/>
        <v>95.633724999999984</v>
      </c>
      <c r="T58" s="11">
        <f t="shared" si="4"/>
        <v>0.5178571428571429</v>
      </c>
      <c r="U58" s="12">
        <f t="shared" si="5"/>
        <v>6.1412414518673009E-3</v>
      </c>
      <c r="V58">
        <f>COUNTIF($L$2:L58,1)</f>
        <v>29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.75" customHeight="1" x14ac:dyDescent="0.2">
      <c r="A59" s="3">
        <v>57</v>
      </c>
      <c r="B59" s="4">
        <v>43656</v>
      </c>
      <c r="C59" s="3" t="s">
        <v>159</v>
      </c>
      <c r="D59" s="3" t="s">
        <v>44</v>
      </c>
      <c r="E59" s="3">
        <v>1</v>
      </c>
      <c r="F59" s="3" t="s">
        <v>178</v>
      </c>
      <c r="G59" s="3" t="s">
        <v>25</v>
      </c>
      <c r="H59" s="3" t="s">
        <v>26</v>
      </c>
      <c r="I59" s="3" t="s">
        <v>30</v>
      </c>
      <c r="J59" s="13" t="s">
        <v>160</v>
      </c>
      <c r="K59" s="27"/>
      <c r="L59" s="6" t="s">
        <v>17</v>
      </c>
      <c r="M59" s="7">
        <v>1.95</v>
      </c>
      <c r="N59" s="7">
        <v>1.5</v>
      </c>
      <c r="O59" s="8" t="s">
        <v>23</v>
      </c>
      <c r="P59" s="7">
        <f t="shared" si="0"/>
        <v>96.55</v>
      </c>
      <c r="Q59" s="31">
        <f t="shared" si="1"/>
        <v>1.2787499999999996</v>
      </c>
      <c r="R59" s="9">
        <f t="shared" si="2"/>
        <v>1.862474999999991</v>
      </c>
      <c r="S59" s="10">
        <f t="shared" si="3"/>
        <v>98.412474999999986</v>
      </c>
      <c r="T59" s="11">
        <f t="shared" si="4"/>
        <v>0.52631578947368418</v>
      </c>
      <c r="U59" s="12">
        <f t="shared" si="5"/>
        <v>1.929026411185903E-2</v>
      </c>
      <c r="V59">
        <f>COUNTIF($L$2:L59,1)</f>
        <v>30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43656</v>
      </c>
      <c r="C60" s="3" t="s">
        <v>159</v>
      </c>
      <c r="D60" s="3" t="s">
        <v>44</v>
      </c>
      <c r="E60" s="3">
        <v>1</v>
      </c>
      <c r="F60" s="3" t="s">
        <v>129</v>
      </c>
      <c r="G60" s="3" t="s">
        <v>25</v>
      </c>
      <c r="H60" s="3" t="s">
        <v>26</v>
      </c>
      <c r="I60" s="3" t="s">
        <v>30</v>
      </c>
      <c r="J60" s="13" t="s">
        <v>160</v>
      </c>
      <c r="K60" s="27"/>
      <c r="L60" s="6" t="s">
        <v>17</v>
      </c>
      <c r="M60" s="7">
        <v>1.9</v>
      </c>
      <c r="N60" s="7">
        <v>1.5</v>
      </c>
      <c r="O60" s="8" t="s">
        <v>23</v>
      </c>
      <c r="P60" s="7">
        <f t="shared" si="0"/>
        <v>98.05</v>
      </c>
      <c r="Q60" s="31">
        <f t="shared" si="1"/>
        <v>1.2074999999999996</v>
      </c>
      <c r="R60" s="9">
        <f t="shared" si="2"/>
        <v>3.0699749999999906</v>
      </c>
      <c r="S60" s="10">
        <f t="shared" si="3"/>
        <v>101.11997499999998</v>
      </c>
      <c r="T60" s="11">
        <f t="shared" si="4"/>
        <v>0.53448275862068961</v>
      </c>
      <c r="U60" s="12">
        <f t="shared" si="5"/>
        <v>3.1310300866904492E-2</v>
      </c>
      <c r="V60">
        <f>COUNTIF($L$2:L60,1)</f>
        <v>31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.75" customHeight="1" x14ac:dyDescent="0.2">
      <c r="A61" s="3">
        <v>59</v>
      </c>
      <c r="B61" s="4">
        <v>43656</v>
      </c>
      <c r="C61" s="3" t="s">
        <v>159</v>
      </c>
      <c r="D61" s="3" t="s">
        <v>44</v>
      </c>
      <c r="E61" s="3">
        <v>1</v>
      </c>
      <c r="F61" s="3">
        <v>2</v>
      </c>
      <c r="G61" s="3" t="s">
        <v>25</v>
      </c>
      <c r="H61" s="3" t="s">
        <v>26</v>
      </c>
      <c r="I61" s="3" t="s">
        <v>30</v>
      </c>
      <c r="J61" s="13" t="s">
        <v>160</v>
      </c>
      <c r="K61" s="27"/>
      <c r="L61" s="6" t="s">
        <v>17</v>
      </c>
      <c r="M61" s="7">
        <v>2.5</v>
      </c>
      <c r="N61" s="7">
        <v>1</v>
      </c>
      <c r="O61" s="8" t="s">
        <v>23</v>
      </c>
      <c r="P61" s="7">
        <f t="shared" si="0"/>
        <v>99.05</v>
      </c>
      <c r="Q61" s="31">
        <f t="shared" si="1"/>
        <v>1.375</v>
      </c>
      <c r="R61" s="9">
        <f t="shared" si="2"/>
        <v>4.4449749999999906</v>
      </c>
      <c r="S61" s="10">
        <f t="shared" si="3"/>
        <v>103.49497499999998</v>
      </c>
      <c r="T61" s="11">
        <f t="shared" si="4"/>
        <v>0.5423728813559322</v>
      </c>
      <c r="U61" s="12">
        <f t="shared" si="5"/>
        <v>4.4876072690560175E-2</v>
      </c>
      <c r="V61">
        <f>COUNTIF($L$2:L61,1)</f>
        <v>32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43656</v>
      </c>
      <c r="C62" s="3" t="s">
        <v>179</v>
      </c>
      <c r="D62" s="3" t="s">
        <v>44</v>
      </c>
      <c r="E62" s="3">
        <v>1</v>
      </c>
      <c r="F62" s="3" t="s">
        <v>51</v>
      </c>
      <c r="G62" s="3" t="s">
        <v>28</v>
      </c>
      <c r="H62" s="3" t="s">
        <v>27</v>
      </c>
      <c r="I62" s="3" t="s">
        <v>30</v>
      </c>
      <c r="J62" s="5" t="s">
        <v>39</v>
      </c>
      <c r="K62" s="27"/>
      <c r="L62" s="6" t="s">
        <v>16</v>
      </c>
      <c r="M62" s="7">
        <v>2</v>
      </c>
      <c r="N62" s="7">
        <v>1.5</v>
      </c>
      <c r="O62" s="8" t="s">
        <v>23</v>
      </c>
      <c r="P62" s="7">
        <f t="shared" si="0"/>
        <v>100.55</v>
      </c>
      <c r="Q62" s="33">
        <f t="shared" si="1"/>
        <v>-1.5</v>
      </c>
      <c r="R62" s="9">
        <f t="shared" si="2"/>
        <v>2.9449749999999906</v>
      </c>
      <c r="S62" s="10">
        <f t="shared" si="3"/>
        <v>103.49497499999998</v>
      </c>
      <c r="T62" s="11">
        <f t="shared" si="4"/>
        <v>0.53333333333333333</v>
      </c>
      <c r="U62" s="12">
        <f t="shared" si="5"/>
        <v>2.9288662357036154E-2</v>
      </c>
      <c r="V62">
        <f>COUNTIF($L$2:L62,1)</f>
        <v>32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.75" customHeight="1" x14ac:dyDescent="0.2">
      <c r="A63" s="3">
        <v>61</v>
      </c>
      <c r="B63" s="4">
        <v>43656</v>
      </c>
      <c r="C63" s="3" t="s">
        <v>180</v>
      </c>
      <c r="D63" s="3" t="s">
        <v>44</v>
      </c>
      <c r="E63" s="3">
        <v>1</v>
      </c>
      <c r="F63" s="3" t="s">
        <v>77</v>
      </c>
      <c r="G63" s="3" t="s">
        <v>25</v>
      </c>
      <c r="H63" s="3" t="s">
        <v>26</v>
      </c>
      <c r="I63" s="3" t="s">
        <v>30</v>
      </c>
      <c r="J63" s="5" t="s">
        <v>181</v>
      </c>
      <c r="K63" s="27" t="s">
        <v>125</v>
      </c>
      <c r="L63" s="6" t="s">
        <v>16</v>
      </c>
      <c r="M63" s="7">
        <v>2</v>
      </c>
      <c r="N63" s="7">
        <v>0.75</v>
      </c>
      <c r="O63" s="8" t="s">
        <v>23</v>
      </c>
      <c r="P63" s="7">
        <f t="shared" si="0"/>
        <v>101.3</v>
      </c>
      <c r="Q63" s="33">
        <f t="shared" si="1"/>
        <v>-0.75</v>
      </c>
      <c r="R63" s="9">
        <f t="shared" si="2"/>
        <v>2.1949749999999906</v>
      </c>
      <c r="S63" s="10">
        <f t="shared" si="3"/>
        <v>103.49497499999998</v>
      </c>
      <c r="T63" s="11">
        <f t="shared" si="4"/>
        <v>0.52459016393442626</v>
      </c>
      <c r="U63" s="12">
        <f t="shared" si="5"/>
        <v>2.1668065153010715E-2</v>
      </c>
      <c r="V63">
        <f>COUNTIF($L$2:L63,1)</f>
        <v>32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.75" customHeight="1" x14ac:dyDescent="0.2">
      <c r="A64" s="3">
        <v>62</v>
      </c>
      <c r="B64" s="4">
        <v>43657</v>
      </c>
      <c r="C64" s="3" t="s">
        <v>182</v>
      </c>
      <c r="D64" s="3" t="s">
        <v>44</v>
      </c>
      <c r="E64" s="3">
        <v>1</v>
      </c>
      <c r="F64" s="3" t="s">
        <v>33</v>
      </c>
      <c r="G64" s="3" t="s">
        <v>25</v>
      </c>
      <c r="H64" s="3" t="s">
        <v>26</v>
      </c>
      <c r="I64" s="3" t="s">
        <v>14</v>
      </c>
      <c r="J64" s="13" t="s">
        <v>154</v>
      </c>
      <c r="K64" s="27"/>
      <c r="L64" s="6" t="s">
        <v>17</v>
      </c>
      <c r="M64" s="7">
        <v>1.825</v>
      </c>
      <c r="N64" s="7">
        <v>1.5</v>
      </c>
      <c r="O64" s="8" t="s">
        <v>23</v>
      </c>
      <c r="P64" s="7">
        <f t="shared" si="0"/>
        <v>102.8</v>
      </c>
      <c r="Q64" s="31">
        <f t="shared" si="1"/>
        <v>1.1006249999999995</v>
      </c>
      <c r="R64" s="9">
        <f t="shared" si="2"/>
        <v>3.2955999999999901</v>
      </c>
      <c r="S64" s="10">
        <f t="shared" si="3"/>
        <v>106.09559999999999</v>
      </c>
      <c r="T64" s="11">
        <f t="shared" si="4"/>
        <v>0.532258064516129</v>
      </c>
      <c r="U64" s="12">
        <f t="shared" si="5"/>
        <v>3.20583657587548E-2</v>
      </c>
      <c r="V64">
        <f>COUNTIF($L$2:L64,1)</f>
        <v>33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41.25" customHeight="1" x14ac:dyDescent="0.2">
      <c r="A65" s="3">
        <v>63</v>
      </c>
      <c r="B65" s="4">
        <v>43657</v>
      </c>
      <c r="C65" s="3" t="s">
        <v>183</v>
      </c>
      <c r="D65" s="3" t="s">
        <v>142</v>
      </c>
      <c r="E65" s="3">
        <v>3</v>
      </c>
      <c r="F65" s="3" t="s">
        <v>184</v>
      </c>
      <c r="G65" s="3" t="s">
        <v>25</v>
      </c>
      <c r="H65" s="3" t="s">
        <v>32</v>
      </c>
      <c r="I65" s="3" t="s">
        <v>14</v>
      </c>
      <c r="J65" s="13" t="s">
        <v>185</v>
      </c>
      <c r="K65" s="27"/>
      <c r="L65" s="6" t="s">
        <v>17</v>
      </c>
      <c r="M65" s="7">
        <v>3.09</v>
      </c>
      <c r="N65" s="7">
        <v>1</v>
      </c>
      <c r="O65" s="8" t="s">
        <v>23</v>
      </c>
      <c r="P65" s="7">
        <f t="shared" si="0"/>
        <v>103.8</v>
      </c>
      <c r="Q65" s="31">
        <f t="shared" si="1"/>
        <v>1.9354999999999998</v>
      </c>
      <c r="R65" s="9">
        <f t="shared" si="2"/>
        <v>5.2310999999999899</v>
      </c>
      <c r="S65" s="10">
        <f t="shared" si="3"/>
        <v>109.03109999999998</v>
      </c>
      <c r="T65" s="11">
        <f t="shared" si="4"/>
        <v>0.53968253968253965</v>
      </c>
      <c r="U65" s="12">
        <f t="shared" si="5"/>
        <v>5.0395953757225276E-2</v>
      </c>
      <c r="V65">
        <f>COUNTIF($L$2:L65,1)</f>
        <v>34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43657</v>
      </c>
      <c r="C66" s="3" t="s">
        <v>186</v>
      </c>
      <c r="D66" s="3" t="s">
        <v>44</v>
      </c>
      <c r="E66" s="3">
        <v>1</v>
      </c>
      <c r="F66" s="3" t="s">
        <v>187</v>
      </c>
      <c r="G66" s="3" t="s">
        <v>25</v>
      </c>
      <c r="H66" s="3" t="s">
        <v>26</v>
      </c>
      <c r="I66" s="3" t="s">
        <v>30</v>
      </c>
      <c r="J66" s="13" t="s">
        <v>188</v>
      </c>
      <c r="K66" s="27"/>
      <c r="L66" s="6" t="s">
        <v>17</v>
      </c>
      <c r="M66" s="7">
        <v>2.0499999999999998</v>
      </c>
      <c r="N66" s="7">
        <v>1</v>
      </c>
      <c r="O66" s="8" t="s">
        <v>23</v>
      </c>
      <c r="P66" s="7">
        <f t="shared" si="0"/>
        <v>104.8</v>
      </c>
      <c r="Q66" s="31">
        <f t="shared" si="1"/>
        <v>0.94749999999999979</v>
      </c>
      <c r="R66" s="9">
        <f t="shared" si="2"/>
        <v>6.1785999999999897</v>
      </c>
      <c r="S66" s="10">
        <f t="shared" si="3"/>
        <v>110.97859999999999</v>
      </c>
      <c r="T66" s="11">
        <f t="shared" si="4"/>
        <v>0.546875</v>
      </c>
      <c r="U66" s="12">
        <f t="shared" si="5"/>
        <v>5.8956106870228904E-2</v>
      </c>
      <c r="V66">
        <f>COUNTIF($L$2:L66,1)</f>
        <v>35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43657</v>
      </c>
      <c r="C67" s="3" t="s">
        <v>189</v>
      </c>
      <c r="D67" s="3" t="s">
        <v>44</v>
      </c>
      <c r="E67" s="3">
        <v>1</v>
      </c>
      <c r="F67" s="3" t="s">
        <v>190</v>
      </c>
      <c r="G67" s="3" t="s">
        <v>31</v>
      </c>
      <c r="H67" s="3" t="s">
        <v>27</v>
      </c>
      <c r="I67" s="3" t="s">
        <v>30</v>
      </c>
      <c r="J67" s="5" t="s">
        <v>39</v>
      </c>
      <c r="K67" s="27"/>
      <c r="L67" s="6" t="s">
        <v>16</v>
      </c>
      <c r="M67" s="7">
        <v>2.0099999999999998</v>
      </c>
      <c r="N67" s="7">
        <v>1.5</v>
      </c>
      <c r="O67" s="8" t="s">
        <v>15</v>
      </c>
      <c r="P67" s="7">
        <f t="shared" si="0"/>
        <v>106.3</v>
      </c>
      <c r="Q67" s="33">
        <f t="shared" si="1"/>
        <v>-1.5</v>
      </c>
      <c r="R67" s="9">
        <f t="shared" si="2"/>
        <v>4.6785999999999897</v>
      </c>
      <c r="S67" s="10">
        <f t="shared" si="3"/>
        <v>110.97859999999999</v>
      </c>
      <c r="T67" s="11">
        <f t="shared" si="4"/>
        <v>0.53846153846153844</v>
      </c>
      <c r="U67" s="12">
        <f t="shared" si="5"/>
        <v>4.4013170272812686E-2</v>
      </c>
      <c r="V67">
        <f>COUNTIF($L$2:L67,1)</f>
        <v>35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43657</v>
      </c>
      <c r="C68" s="3" t="s">
        <v>191</v>
      </c>
      <c r="D68" s="3" t="s">
        <v>44</v>
      </c>
      <c r="E68" s="3">
        <v>1</v>
      </c>
      <c r="F68" s="3" t="s">
        <v>149</v>
      </c>
      <c r="G68" s="3" t="s">
        <v>25</v>
      </c>
      <c r="H68" s="3" t="s">
        <v>26</v>
      </c>
      <c r="I68" s="3" t="s">
        <v>30</v>
      </c>
      <c r="J68" s="5" t="s">
        <v>110</v>
      </c>
      <c r="K68" s="27" t="s">
        <v>125</v>
      </c>
      <c r="L68" s="6" t="s">
        <v>16</v>
      </c>
      <c r="M68" s="7">
        <v>1.9750000000000001</v>
      </c>
      <c r="N68" s="7">
        <v>1.5</v>
      </c>
      <c r="O68" s="8" t="s">
        <v>23</v>
      </c>
      <c r="P68" s="7">
        <f t="shared" si="0"/>
        <v>107.8</v>
      </c>
      <c r="Q68" s="33">
        <f t="shared" si="1"/>
        <v>-1.5</v>
      </c>
      <c r="R68" s="9">
        <f t="shared" si="2"/>
        <v>3.1785999999999897</v>
      </c>
      <c r="S68" s="10">
        <f t="shared" si="3"/>
        <v>110.97859999999999</v>
      </c>
      <c r="T68" s="11">
        <f t="shared" si="4"/>
        <v>0.53030303030303028</v>
      </c>
      <c r="U68" s="12">
        <f t="shared" si="5"/>
        <v>2.9486085343228097E-2</v>
      </c>
      <c r="V68">
        <f>COUNTIF($L$2:L68,1)</f>
        <v>35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43658</v>
      </c>
      <c r="C69" s="3" t="s">
        <v>192</v>
      </c>
      <c r="D69" s="3" t="s">
        <v>44</v>
      </c>
      <c r="E69" s="3">
        <v>1</v>
      </c>
      <c r="F69" s="3">
        <v>2</v>
      </c>
      <c r="G69" s="3" t="s">
        <v>25</v>
      </c>
      <c r="H69" s="3" t="s">
        <v>26</v>
      </c>
      <c r="I69" s="3" t="s">
        <v>14</v>
      </c>
      <c r="J69" s="13" t="s">
        <v>193</v>
      </c>
      <c r="K69" s="27"/>
      <c r="L69" s="6" t="s">
        <v>17</v>
      </c>
      <c r="M69" s="7">
        <v>2.25</v>
      </c>
      <c r="N69" s="7">
        <v>1</v>
      </c>
      <c r="O69" s="8" t="s">
        <v>23</v>
      </c>
      <c r="P69" s="7">
        <f t="shared" si="0"/>
        <v>108.8</v>
      </c>
      <c r="Q69" s="31">
        <f t="shared" si="1"/>
        <v>1.1374999999999997</v>
      </c>
      <c r="R69" s="9">
        <f t="shared" si="2"/>
        <v>4.3160999999999898</v>
      </c>
      <c r="S69" s="10">
        <f t="shared" si="3"/>
        <v>113.11609999999999</v>
      </c>
      <c r="T69" s="11">
        <f t="shared" si="4"/>
        <v>0.53731343283582089</v>
      </c>
      <c r="U69" s="12">
        <f t="shared" si="5"/>
        <v>3.9670036764705804E-2</v>
      </c>
      <c r="V69">
        <f>COUNTIF($L$2:L69,1)</f>
        <v>36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.75" customHeight="1" x14ac:dyDescent="0.2">
      <c r="A70" s="3">
        <v>68</v>
      </c>
      <c r="B70" s="4">
        <v>43658</v>
      </c>
      <c r="C70" s="3" t="s">
        <v>41</v>
      </c>
      <c r="D70" s="3" t="s">
        <v>44</v>
      </c>
      <c r="E70" s="3">
        <v>5</v>
      </c>
      <c r="F70" s="3" t="s">
        <v>194</v>
      </c>
      <c r="G70" s="3" t="s">
        <v>25</v>
      </c>
      <c r="H70" s="3" t="s">
        <v>26</v>
      </c>
      <c r="I70" s="3" t="s">
        <v>14</v>
      </c>
      <c r="J70" s="5" t="s">
        <v>195</v>
      </c>
      <c r="K70" s="27"/>
      <c r="L70" s="6" t="s">
        <v>16</v>
      </c>
      <c r="M70" s="7">
        <v>3.59</v>
      </c>
      <c r="N70" s="7">
        <v>1</v>
      </c>
      <c r="O70" s="8" t="s">
        <v>23</v>
      </c>
      <c r="P70" s="7">
        <f t="shared" ref="P70:P133" si="6">P69+N70</f>
        <v>109.8</v>
      </c>
      <c r="Q70" s="33">
        <f t="shared" ref="Q70:Q133" si="7">IF(AND(L70="1",O70="ja"),(N70*M70*0.95)-N70,IF(AND(L70="1",O70="nein"),N70*M70-N70,-N70))</f>
        <v>-1</v>
      </c>
      <c r="R70" s="9">
        <f t="shared" ref="R70:R133" si="8">R69+Q70</f>
        <v>3.3160999999999898</v>
      </c>
      <c r="S70" s="10">
        <f t="shared" ref="S70:S133" si="9">P70+R70</f>
        <v>113.11609999999999</v>
      </c>
      <c r="T70" s="11">
        <f t="shared" ref="T70:T133" si="10">V70/W70</f>
        <v>0.52941176470588236</v>
      </c>
      <c r="U70" s="12">
        <f t="shared" ref="U70:U133" si="11">((S70-P70)/P70)*100%</f>
        <v>3.0201275045537265E-2</v>
      </c>
      <c r="V70">
        <f>COUNTIF($L$2:L70,1)</f>
        <v>36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43658</v>
      </c>
      <c r="C71" s="3" t="s">
        <v>196</v>
      </c>
      <c r="D71" s="3" t="s">
        <v>44</v>
      </c>
      <c r="E71" s="3">
        <v>1</v>
      </c>
      <c r="F71" s="3" t="s">
        <v>197</v>
      </c>
      <c r="G71" s="3" t="s">
        <v>28</v>
      </c>
      <c r="H71" s="3" t="s">
        <v>26</v>
      </c>
      <c r="I71" s="3" t="s">
        <v>14</v>
      </c>
      <c r="J71" s="5" t="s">
        <v>198</v>
      </c>
      <c r="K71" s="27" t="s">
        <v>199</v>
      </c>
      <c r="L71" s="6" t="s">
        <v>16</v>
      </c>
      <c r="M71" s="7">
        <v>1.9</v>
      </c>
      <c r="N71" s="7">
        <v>8</v>
      </c>
      <c r="O71" s="8" t="s">
        <v>23</v>
      </c>
      <c r="P71" s="7">
        <f t="shared" si="6"/>
        <v>117.8</v>
      </c>
      <c r="Q71" s="33">
        <f t="shared" si="7"/>
        <v>-8</v>
      </c>
      <c r="R71" s="9">
        <f t="shared" si="8"/>
        <v>-4.6839000000000102</v>
      </c>
      <c r="S71" s="10">
        <f t="shared" si="9"/>
        <v>113.11609999999999</v>
      </c>
      <c r="T71" s="11">
        <f t="shared" si="10"/>
        <v>0.52173913043478259</v>
      </c>
      <c r="U71" s="12">
        <f t="shared" si="11"/>
        <v>-3.9761460101867645E-2</v>
      </c>
      <c r="V71">
        <f>COUNTIF($L$2:L71,1)</f>
        <v>36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7" customHeight="1" x14ac:dyDescent="0.2">
      <c r="A72" s="3">
        <v>70</v>
      </c>
      <c r="B72" s="4">
        <v>43658</v>
      </c>
      <c r="C72" s="3" t="s">
        <v>200</v>
      </c>
      <c r="D72" s="3" t="s">
        <v>44</v>
      </c>
      <c r="E72" s="3">
        <v>2</v>
      </c>
      <c r="F72" s="3" t="s">
        <v>201</v>
      </c>
      <c r="G72" s="3" t="s">
        <v>25</v>
      </c>
      <c r="H72" s="3" t="s">
        <v>26</v>
      </c>
      <c r="I72" s="3" t="s">
        <v>14</v>
      </c>
      <c r="J72" s="5" t="s">
        <v>202</v>
      </c>
      <c r="K72" s="27"/>
      <c r="L72" s="6" t="s">
        <v>16</v>
      </c>
      <c r="M72" s="7">
        <v>3.45</v>
      </c>
      <c r="N72" s="7">
        <v>1</v>
      </c>
      <c r="O72" s="8" t="s">
        <v>23</v>
      </c>
      <c r="P72" s="7">
        <f t="shared" si="6"/>
        <v>118.8</v>
      </c>
      <c r="Q72" s="33">
        <f t="shared" si="7"/>
        <v>-1</v>
      </c>
      <c r="R72" s="9">
        <f t="shared" si="8"/>
        <v>-5.6839000000000102</v>
      </c>
      <c r="S72" s="10">
        <f t="shared" si="9"/>
        <v>113.11609999999999</v>
      </c>
      <c r="T72" s="11">
        <f t="shared" si="10"/>
        <v>0.51428571428571423</v>
      </c>
      <c r="U72" s="12">
        <f t="shared" si="11"/>
        <v>-4.7844276094276168E-2</v>
      </c>
      <c r="V72">
        <f>COUNTIF($L$2:L72,1)</f>
        <v>36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.75" customHeight="1" x14ac:dyDescent="0.2">
      <c r="A73" s="3">
        <v>71</v>
      </c>
      <c r="B73" s="4">
        <v>43658</v>
      </c>
      <c r="C73" s="3" t="s">
        <v>203</v>
      </c>
      <c r="D73" s="3" t="s">
        <v>44</v>
      </c>
      <c r="E73" s="3">
        <v>1</v>
      </c>
      <c r="F73" s="3" t="s">
        <v>204</v>
      </c>
      <c r="G73" s="3" t="s">
        <v>31</v>
      </c>
      <c r="H73" s="3" t="s">
        <v>27</v>
      </c>
      <c r="I73" s="3" t="s">
        <v>30</v>
      </c>
      <c r="J73" s="13" t="s">
        <v>35</v>
      </c>
      <c r="K73" s="27" t="s">
        <v>205</v>
      </c>
      <c r="L73" s="6" t="s">
        <v>17</v>
      </c>
      <c r="M73" s="7">
        <v>2.13</v>
      </c>
      <c r="N73" s="7">
        <v>1</v>
      </c>
      <c r="O73" s="8" t="s">
        <v>15</v>
      </c>
      <c r="P73" s="7">
        <f t="shared" si="6"/>
        <v>119.8</v>
      </c>
      <c r="Q73" s="31">
        <f t="shared" si="7"/>
        <v>1.1299999999999999</v>
      </c>
      <c r="R73" s="9">
        <f t="shared" si="8"/>
        <v>-4.5539000000000103</v>
      </c>
      <c r="S73" s="10">
        <f t="shared" si="9"/>
        <v>115.24609999999998</v>
      </c>
      <c r="T73" s="11">
        <f t="shared" si="10"/>
        <v>0.52112676056338025</v>
      </c>
      <c r="U73" s="12">
        <f t="shared" si="11"/>
        <v>-3.8012520868113631E-2</v>
      </c>
      <c r="V73">
        <f>COUNTIF($L$2:L73,1)</f>
        <v>37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.75" customHeight="1" x14ac:dyDescent="0.2">
      <c r="A74" s="3">
        <v>72</v>
      </c>
      <c r="B74" s="4">
        <v>43659</v>
      </c>
      <c r="C74" s="3" t="s">
        <v>206</v>
      </c>
      <c r="D74" s="3" t="s">
        <v>44</v>
      </c>
      <c r="E74" s="3">
        <v>1</v>
      </c>
      <c r="F74" s="3" t="s">
        <v>45</v>
      </c>
      <c r="G74" s="3" t="s">
        <v>25</v>
      </c>
      <c r="H74" s="3" t="s">
        <v>26</v>
      </c>
      <c r="I74" s="3" t="s">
        <v>14</v>
      </c>
      <c r="J74" s="13" t="s">
        <v>40</v>
      </c>
      <c r="K74" s="27"/>
      <c r="L74" s="6" t="s">
        <v>17</v>
      </c>
      <c r="M74" s="7">
        <v>1.875</v>
      </c>
      <c r="N74" s="7">
        <v>3</v>
      </c>
      <c r="O74" s="8" t="s">
        <v>23</v>
      </c>
      <c r="P74" s="7">
        <f t="shared" si="6"/>
        <v>122.8</v>
      </c>
      <c r="Q74" s="31">
        <f t="shared" si="7"/>
        <v>2.34375</v>
      </c>
      <c r="R74" s="9">
        <f t="shared" si="8"/>
        <v>-2.2101500000000103</v>
      </c>
      <c r="S74" s="10">
        <f t="shared" si="9"/>
        <v>120.58984999999998</v>
      </c>
      <c r="T74" s="11">
        <f t="shared" si="10"/>
        <v>0.52777777777777779</v>
      </c>
      <c r="U74" s="12">
        <f t="shared" si="11"/>
        <v>-1.7997964169381212E-2</v>
      </c>
      <c r="V74">
        <f>COUNTIF($L$2:L74,1)</f>
        <v>38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.75" customHeight="1" x14ac:dyDescent="0.2">
      <c r="A75" s="3">
        <v>73</v>
      </c>
      <c r="B75" s="4">
        <v>43659</v>
      </c>
      <c r="C75" s="3" t="s">
        <v>207</v>
      </c>
      <c r="D75" s="3" t="s">
        <v>44</v>
      </c>
      <c r="E75" s="3">
        <v>1</v>
      </c>
      <c r="F75" s="3" t="s">
        <v>208</v>
      </c>
      <c r="G75" s="3" t="s">
        <v>28</v>
      </c>
      <c r="H75" s="3" t="s">
        <v>26</v>
      </c>
      <c r="I75" s="3" t="s">
        <v>30</v>
      </c>
      <c r="J75" s="5" t="s">
        <v>46</v>
      </c>
      <c r="K75" s="27"/>
      <c r="L75" s="6" t="s">
        <v>16</v>
      </c>
      <c r="M75" s="7">
        <v>1.925</v>
      </c>
      <c r="N75" s="7">
        <v>1.5</v>
      </c>
      <c r="O75" s="8" t="s">
        <v>23</v>
      </c>
      <c r="P75" s="7">
        <f t="shared" si="6"/>
        <v>124.3</v>
      </c>
      <c r="Q75" s="33">
        <f t="shared" si="7"/>
        <v>-1.5</v>
      </c>
      <c r="R75" s="9">
        <f t="shared" si="8"/>
        <v>-3.7101500000000103</v>
      </c>
      <c r="S75" s="10">
        <f t="shared" si="9"/>
        <v>120.58984999999998</v>
      </c>
      <c r="T75" s="11">
        <f t="shared" si="10"/>
        <v>0.52054794520547942</v>
      </c>
      <c r="U75" s="12">
        <f t="shared" si="11"/>
        <v>-2.9848350764280072E-2</v>
      </c>
      <c r="V75">
        <f>COUNTIF($L$2:L75,1)</f>
        <v>38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43659</v>
      </c>
      <c r="C76" s="3" t="s">
        <v>209</v>
      </c>
      <c r="D76" s="3" t="s">
        <v>44</v>
      </c>
      <c r="E76" s="3">
        <v>1</v>
      </c>
      <c r="F76" s="3" t="s">
        <v>45</v>
      </c>
      <c r="G76" s="3" t="s">
        <v>25</v>
      </c>
      <c r="H76" s="3" t="s">
        <v>26</v>
      </c>
      <c r="I76" s="3" t="s">
        <v>14</v>
      </c>
      <c r="J76" s="13" t="s">
        <v>78</v>
      </c>
      <c r="K76" s="27"/>
      <c r="L76" s="6" t="s">
        <v>17</v>
      </c>
      <c r="M76" s="7">
        <v>1.825</v>
      </c>
      <c r="N76" s="7">
        <v>1.5</v>
      </c>
      <c r="O76" s="8" t="s">
        <v>23</v>
      </c>
      <c r="P76" s="7">
        <f t="shared" si="6"/>
        <v>125.8</v>
      </c>
      <c r="Q76" s="31">
        <f t="shared" si="7"/>
        <v>1.1006249999999995</v>
      </c>
      <c r="R76" s="9">
        <f t="shared" si="8"/>
        <v>-2.6095250000000108</v>
      </c>
      <c r="S76" s="10">
        <f t="shared" si="9"/>
        <v>123.19047499999999</v>
      </c>
      <c r="T76" s="11">
        <f t="shared" si="10"/>
        <v>0.52702702702702697</v>
      </c>
      <c r="U76" s="12">
        <f t="shared" si="11"/>
        <v>-2.0743441971383187E-2</v>
      </c>
      <c r="V76">
        <f>COUNTIF($L$2:L76,1)</f>
        <v>39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.75" customHeight="1" x14ac:dyDescent="0.2">
      <c r="A77" s="3">
        <v>75</v>
      </c>
      <c r="B77" s="4">
        <v>43659</v>
      </c>
      <c r="C77" s="3" t="s">
        <v>210</v>
      </c>
      <c r="D77" s="3" t="s">
        <v>44</v>
      </c>
      <c r="E77" s="3">
        <v>1</v>
      </c>
      <c r="F77" s="3" t="s">
        <v>211</v>
      </c>
      <c r="G77" s="3" t="s">
        <v>25</v>
      </c>
      <c r="H77" s="3" t="s">
        <v>29</v>
      </c>
      <c r="I77" s="3" t="s">
        <v>14</v>
      </c>
      <c r="J77" s="13" t="s">
        <v>37</v>
      </c>
      <c r="K77" s="27"/>
      <c r="L77" s="6" t="s">
        <v>17</v>
      </c>
      <c r="M77" s="7">
        <v>1.833</v>
      </c>
      <c r="N77" s="7">
        <v>1.5</v>
      </c>
      <c r="O77" s="8" t="s">
        <v>15</v>
      </c>
      <c r="P77" s="7">
        <f t="shared" si="6"/>
        <v>127.3</v>
      </c>
      <c r="Q77" s="31">
        <f t="shared" si="7"/>
        <v>1.2494999999999998</v>
      </c>
      <c r="R77" s="9">
        <f t="shared" si="8"/>
        <v>-1.3600250000000109</v>
      </c>
      <c r="S77" s="10">
        <f t="shared" si="9"/>
        <v>125.93997499999999</v>
      </c>
      <c r="T77" s="11">
        <f t="shared" si="10"/>
        <v>0.53333333333333333</v>
      </c>
      <c r="U77" s="12">
        <f t="shared" si="11"/>
        <v>-1.0683621366850018E-2</v>
      </c>
      <c r="V77">
        <f>COUNTIF($L$2:L77,1)</f>
        <v>40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.75" customHeight="1" x14ac:dyDescent="0.2">
      <c r="A78" s="3">
        <v>76</v>
      </c>
      <c r="B78" s="4">
        <v>43659</v>
      </c>
      <c r="C78" s="3" t="s">
        <v>212</v>
      </c>
      <c r="D78" s="3" t="s">
        <v>44</v>
      </c>
      <c r="E78" s="3">
        <v>1</v>
      </c>
      <c r="F78" s="3">
        <v>1</v>
      </c>
      <c r="G78" s="3" t="s">
        <v>25</v>
      </c>
      <c r="H78" s="3" t="s">
        <v>26</v>
      </c>
      <c r="I78" s="3" t="s">
        <v>30</v>
      </c>
      <c r="J78" s="5" t="s">
        <v>36</v>
      </c>
      <c r="K78" s="27"/>
      <c r="L78" s="6" t="s">
        <v>16</v>
      </c>
      <c r="M78" s="7">
        <v>2.87</v>
      </c>
      <c r="N78" s="7">
        <v>1</v>
      </c>
      <c r="O78" s="8" t="s">
        <v>23</v>
      </c>
      <c r="P78" s="7">
        <f t="shared" si="6"/>
        <v>128.30000000000001</v>
      </c>
      <c r="Q78" s="33">
        <f t="shared" si="7"/>
        <v>-1</v>
      </c>
      <c r="R78" s="9">
        <f t="shared" si="8"/>
        <v>-2.3600250000000109</v>
      </c>
      <c r="S78" s="10">
        <f t="shared" si="9"/>
        <v>125.939975</v>
      </c>
      <c r="T78" s="11">
        <f t="shared" si="10"/>
        <v>0.52631578947368418</v>
      </c>
      <c r="U78" s="12">
        <f t="shared" si="11"/>
        <v>-1.839458300857371E-2</v>
      </c>
      <c r="V78">
        <f>COUNTIF($L$2:L78,1)</f>
        <v>40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5.75" customHeight="1" x14ac:dyDescent="0.2">
      <c r="A79" s="3">
        <v>77</v>
      </c>
      <c r="B79" s="4">
        <v>43659</v>
      </c>
      <c r="C79" s="3" t="s">
        <v>213</v>
      </c>
      <c r="D79" s="3" t="s">
        <v>44</v>
      </c>
      <c r="E79" s="3">
        <v>1</v>
      </c>
      <c r="F79" s="3" t="s">
        <v>214</v>
      </c>
      <c r="G79" s="3" t="s">
        <v>25</v>
      </c>
      <c r="H79" s="3" t="s">
        <v>27</v>
      </c>
      <c r="I79" s="3" t="s">
        <v>30</v>
      </c>
      <c r="J79" s="13" t="s">
        <v>215</v>
      </c>
      <c r="K79" s="27"/>
      <c r="L79" s="6" t="s">
        <v>17</v>
      </c>
      <c r="M79" s="7">
        <v>1.9</v>
      </c>
      <c r="N79" s="7">
        <v>1.5</v>
      </c>
      <c r="O79" s="8" t="s">
        <v>15</v>
      </c>
      <c r="P79" s="7">
        <f t="shared" si="6"/>
        <v>129.80000000000001</v>
      </c>
      <c r="Q79" s="31">
        <f t="shared" si="7"/>
        <v>1.3499999999999996</v>
      </c>
      <c r="R79" s="9">
        <f t="shared" si="8"/>
        <v>-1.0100250000000113</v>
      </c>
      <c r="S79" s="10">
        <f t="shared" si="9"/>
        <v>128.789975</v>
      </c>
      <c r="T79" s="11">
        <f t="shared" si="10"/>
        <v>0.53246753246753242</v>
      </c>
      <c r="U79" s="12">
        <f t="shared" si="11"/>
        <v>-7.7813944530047228E-3</v>
      </c>
      <c r="V79">
        <f>COUNTIF($L$2:L79,1)</f>
        <v>41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5.75" customHeight="1" x14ac:dyDescent="0.2">
      <c r="A80" s="3">
        <v>78</v>
      </c>
      <c r="B80" s="4">
        <v>43659</v>
      </c>
      <c r="C80" s="3" t="s">
        <v>216</v>
      </c>
      <c r="D80" s="3" t="s">
        <v>44</v>
      </c>
      <c r="E80" s="3">
        <v>1</v>
      </c>
      <c r="F80" s="3" t="s">
        <v>38</v>
      </c>
      <c r="G80" s="3" t="s">
        <v>25</v>
      </c>
      <c r="H80" s="3" t="s">
        <v>26</v>
      </c>
      <c r="I80" s="3" t="s">
        <v>30</v>
      </c>
      <c r="J80" s="5" t="s">
        <v>217</v>
      </c>
      <c r="K80" s="27"/>
      <c r="L80" s="6" t="s">
        <v>16</v>
      </c>
      <c r="M80" s="7">
        <v>1.9750000000000001</v>
      </c>
      <c r="N80" s="7">
        <v>3</v>
      </c>
      <c r="O80" s="8" t="s">
        <v>23</v>
      </c>
      <c r="P80" s="7">
        <f t="shared" si="6"/>
        <v>132.80000000000001</v>
      </c>
      <c r="Q80" s="33">
        <f t="shared" si="7"/>
        <v>-3</v>
      </c>
      <c r="R80" s="9">
        <f t="shared" si="8"/>
        <v>-4.0100250000000113</v>
      </c>
      <c r="S80" s="10">
        <f t="shared" si="9"/>
        <v>128.789975</v>
      </c>
      <c r="T80" s="11">
        <f t="shared" si="10"/>
        <v>0.52564102564102566</v>
      </c>
      <c r="U80" s="12">
        <f t="shared" si="11"/>
        <v>-3.0195971385542263E-2</v>
      </c>
      <c r="V80">
        <f>COUNTIF($L$2:L80,1)</f>
        <v>41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.75" customHeight="1" x14ac:dyDescent="0.2">
      <c r="A81" s="3">
        <v>79</v>
      </c>
      <c r="B81" s="4">
        <v>43659</v>
      </c>
      <c r="C81" s="3" t="s">
        <v>218</v>
      </c>
      <c r="D81" s="3" t="s">
        <v>44</v>
      </c>
      <c r="E81" s="3">
        <v>1</v>
      </c>
      <c r="F81" s="3" t="s">
        <v>137</v>
      </c>
      <c r="G81" s="3" t="s">
        <v>25</v>
      </c>
      <c r="H81" s="3" t="s">
        <v>26</v>
      </c>
      <c r="I81" s="3" t="s">
        <v>30</v>
      </c>
      <c r="J81" s="5" t="s">
        <v>110</v>
      </c>
      <c r="K81" s="27" t="s">
        <v>125</v>
      </c>
      <c r="L81" s="6" t="s">
        <v>16</v>
      </c>
      <c r="M81" s="7">
        <v>2</v>
      </c>
      <c r="N81" s="7">
        <v>1</v>
      </c>
      <c r="O81" s="8" t="s">
        <v>23</v>
      </c>
      <c r="P81" s="7">
        <f t="shared" si="6"/>
        <v>133.80000000000001</v>
      </c>
      <c r="Q81" s="33">
        <f t="shared" si="7"/>
        <v>-1</v>
      </c>
      <c r="R81" s="9">
        <f t="shared" si="8"/>
        <v>-5.0100250000000113</v>
      </c>
      <c r="S81" s="10">
        <f t="shared" si="9"/>
        <v>128.789975</v>
      </c>
      <c r="T81" s="11">
        <f t="shared" si="10"/>
        <v>0.51898734177215189</v>
      </c>
      <c r="U81" s="12">
        <f t="shared" si="11"/>
        <v>-3.7444133034379767E-2</v>
      </c>
      <c r="V81">
        <f>COUNTIF($L$2:L81,1)</f>
        <v>41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.75" customHeight="1" x14ac:dyDescent="0.2">
      <c r="A82" s="3">
        <v>80</v>
      </c>
      <c r="B82" s="4">
        <v>43659</v>
      </c>
      <c r="C82" s="3" t="s">
        <v>219</v>
      </c>
      <c r="D82" s="3" t="s">
        <v>44</v>
      </c>
      <c r="E82" s="3">
        <v>1</v>
      </c>
      <c r="F82" s="3" t="s">
        <v>208</v>
      </c>
      <c r="G82" s="3" t="s">
        <v>25</v>
      </c>
      <c r="H82" s="3" t="s">
        <v>26</v>
      </c>
      <c r="I82" s="3" t="s">
        <v>30</v>
      </c>
      <c r="J82" s="13" t="s">
        <v>110</v>
      </c>
      <c r="K82" s="27"/>
      <c r="L82" s="6" t="s">
        <v>17</v>
      </c>
      <c r="M82" s="7">
        <v>1.45</v>
      </c>
      <c r="N82" s="7">
        <v>3</v>
      </c>
      <c r="O82" s="8" t="s">
        <v>23</v>
      </c>
      <c r="P82" s="7">
        <f t="shared" si="6"/>
        <v>136.80000000000001</v>
      </c>
      <c r="Q82" s="31">
        <f t="shared" si="7"/>
        <v>1.1324999999999994</v>
      </c>
      <c r="R82" s="9">
        <f t="shared" si="8"/>
        <v>-3.8775250000000119</v>
      </c>
      <c r="S82" s="10">
        <f t="shared" si="9"/>
        <v>132.92247499999999</v>
      </c>
      <c r="T82" s="11">
        <f t="shared" si="10"/>
        <v>0.52500000000000002</v>
      </c>
      <c r="U82" s="12">
        <f t="shared" si="11"/>
        <v>-2.8344480994152189E-2</v>
      </c>
      <c r="V82">
        <f>COUNTIF($L$2:L82,1)</f>
        <v>42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.75" customHeight="1" x14ac:dyDescent="0.2">
      <c r="A83" s="3">
        <v>81</v>
      </c>
      <c r="B83" s="4">
        <v>43659</v>
      </c>
      <c r="C83" s="3" t="s">
        <v>220</v>
      </c>
      <c r="D83" s="3" t="s">
        <v>44</v>
      </c>
      <c r="E83" s="3">
        <v>1</v>
      </c>
      <c r="F83" s="3" t="s">
        <v>221</v>
      </c>
      <c r="G83" s="3" t="s">
        <v>25</v>
      </c>
      <c r="H83" s="3" t="s">
        <v>26</v>
      </c>
      <c r="I83" s="3" t="s">
        <v>30</v>
      </c>
      <c r="J83" s="5" t="s">
        <v>193</v>
      </c>
      <c r="K83" s="27" t="s">
        <v>222</v>
      </c>
      <c r="L83" s="6" t="s">
        <v>16</v>
      </c>
      <c r="M83" s="7">
        <v>1.9750000000000001</v>
      </c>
      <c r="N83" s="7">
        <v>2</v>
      </c>
      <c r="O83" s="8" t="s">
        <v>23</v>
      </c>
      <c r="P83" s="7">
        <f t="shared" si="6"/>
        <v>138.80000000000001</v>
      </c>
      <c r="Q83" s="33">
        <f t="shared" si="7"/>
        <v>-2</v>
      </c>
      <c r="R83" s="9">
        <f t="shared" si="8"/>
        <v>-5.8775250000000119</v>
      </c>
      <c r="S83" s="10">
        <f t="shared" si="9"/>
        <v>132.92247499999999</v>
      </c>
      <c r="T83" s="11">
        <f t="shared" si="10"/>
        <v>0.51851851851851849</v>
      </c>
      <c r="U83" s="12">
        <f t="shared" si="11"/>
        <v>-4.2345280979827232E-2</v>
      </c>
      <c r="V83">
        <f>COUNTIF($L$2:L83,1)</f>
        <v>42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.75" customHeight="1" x14ac:dyDescent="0.2">
      <c r="A84" s="3">
        <v>82</v>
      </c>
      <c r="B84" s="4">
        <v>43659</v>
      </c>
      <c r="C84" s="3" t="s">
        <v>223</v>
      </c>
      <c r="D84" s="3" t="s">
        <v>44</v>
      </c>
      <c r="E84" s="3">
        <v>1</v>
      </c>
      <c r="F84" s="3" t="s">
        <v>221</v>
      </c>
      <c r="G84" s="3" t="s">
        <v>25</v>
      </c>
      <c r="H84" s="3" t="s">
        <v>26</v>
      </c>
      <c r="I84" s="3" t="s">
        <v>30</v>
      </c>
      <c r="J84" s="5" t="s">
        <v>193</v>
      </c>
      <c r="K84" s="27" t="s">
        <v>224</v>
      </c>
      <c r="L84" s="6" t="s">
        <v>16</v>
      </c>
      <c r="M84" s="7">
        <v>2</v>
      </c>
      <c r="N84" s="7">
        <v>2</v>
      </c>
      <c r="O84" s="8" t="s">
        <v>23</v>
      </c>
      <c r="P84" s="7">
        <f t="shared" si="6"/>
        <v>140.80000000000001</v>
      </c>
      <c r="Q84" s="33">
        <f t="shared" si="7"/>
        <v>-2</v>
      </c>
      <c r="R84" s="9">
        <f t="shared" si="8"/>
        <v>-7.8775250000000119</v>
      </c>
      <c r="S84" s="10">
        <f t="shared" si="9"/>
        <v>132.92247499999999</v>
      </c>
      <c r="T84" s="11">
        <f t="shared" si="10"/>
        <v>0.51219512195121952</v>
      </c>
      <c r="U84" s="12">
        <f t="shared" si="11"/>
        <v>-5.5948330965909225E-2</v>
      </c>
      <c r="V84">
        <f>COUNTIF($L$2:L84,1)</f>
        <v>42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.75" customHeight="1" x14ac:dyDescent="0.2">
      <c r="A85" s="3">
        <v>83</v>
      </c>
      <c r="B85" s="4">
        <v>43659</v>
      </c>
      <c r="C85" s="3" t="s">
        <v>225</v>
      </c>
      <c r="D85" s="3" t="s">
        <v>226</v>
      </c>
      <c r="E85" s="3">
        <v>1</v>
      </c>
      <c r="F85" s="3" t="s">
        <v>227</v>
      </c>
      <c r="G85" s="3" t="s">
        <v>25</v>
      </c>
      <c r="H85" s="3" t="s">
        <v>29</v>
      </c>
      <c r="I85" s="3" t="s">
        <v>30</v>
      </c>
      <c r="J85" s="13" t="s">
        <v>39</v>
      </c>
      <c r="K85" s="27"/>
      <c r="L85" s="6" t="s">
        <v>17</v>
      </c>
      <c r="M85" s="7">
        <v>2</v>
      </c>
      <c r="N85" s="7">
        <v>2</v>
      </c>
      <c r="O85" s="8" t="s">
        <v>15</v>
      </c>
      <c r="P85" s="7">
        <f t="shared" si="6"/>
        <v>142.80000000000001</v>
      </c>
      <c r="Q85" s="31">
        <f t="shared" si="7"/>
        <v>2</v>
      </c>
      <c r="R85" s="9">
        <f t="shared" si="8"/>
        <v>-5.8775250000000119</v>
      </c>
      <c r="S85" s="10">
        <f t="shared" si="9"/>
        <v>136.92247499999999</v>
      </c>
      <c r="T85" s="11">
        <f t="shared" si="10"/>
        <v>0.51807228915662651</v>
      </c>
      <c r="U85" s="12">
        <f t="shared" si="11"/>
        <v>-4.1159138655462321E-2</v>
      </c>
      <c r="V85">
        <f>COUNTIF($L$2:L85,1)</f>
        <v>43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5.75" customHeight="1" x14ac:dyDescent="0.2">
      <c r="A86" s="3">
        <v>84</v>
      </c>
      <c r="B86" s="4">
        <v>43660</v>
      </c>
      <c r="C86" s="3" t="s">
        <v>228</v>
      </c>
      <c r="D86" s="3" t="s">
        <v>44</v>
      </c>
      <c r="E86" s="3">
        <v>1</v>
      </c>
      <c r="F86" s="3" t="s">
        <v>229</v>
      </c>
      <c r="G86" s="3" t="s">
        <v>25</v>
      </c>
      <c r="H86" s="3" t="s">
        <v>26</v>
      </c>
      <c r="I86" s="3" t="s">
        <v>30</v>
      </c>
      <c r="J86" s="13" t="s">
        <v>35</v>
      </c>
      <c r="K86" s="27"/>
      <c r="L86" s="6" t="s">
        <v>17</v>
      </c>
      <c r="M86" s="7">
        <v>1.9</v>
      </c>
      <c r="N86" s="7">
        <v>1.5</v>
      </c>
      <c r="O86" s="8" t="s">
        <v>23</v>
      </c>
      <c r="P86" s="7">
        <f t="shared" si="6"/>
        <v>144.30000000000001</v>
      </c>
      <c r="Q86" s="31">
        <f t="shared" si="7"/>
        <v>1.2074999999999996</v>
      </c>
      <c r="R86" s="9">
        <f t="shared" si="8"/>
        <v>-4.6700250000000123</v>
      </c>
      <c r="S86" s="10">
        <f t="shared" si="9"/>
        <v>139.629975</v>
      </c>
      <c r="T86" s="11">
        <f t="shared" si="10"/>
        <v>0.52380952380952384</v>
      </c>
      <c r="U86" s="12">
        <f t="shared" si="11"/>
        <v>-3.2363305613305679E-2</v>
      </c>
      <c r="V86">
        <f>COUNTIF($L$2:L86,1)</f>
        <v>44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.75" customHeight="1" x14ac:dyDescent="0.2">
      <c r="A87" s="3">
        <v>85</v>
      </c>
      <c r="B87" s="4">
        <v>43660</v>
      </c>
      <c r="C87" s="3" t="s">
        <v>230</v>
      </c>
      <c r="D87" s="3" t="s">
        <v>44</v>
      </c>
      <c r="E87" s="3">
        <v>1</v>
      </c>
      <c r="F87" s="3" t="s">
        <v>67</v>
      </c>
      <c r="G87" s="3" t="s">
        <v>25</v>
      </c>
      <c r="H87" s="3" t="s">
        <v>27</v>
      </c>
      <c r="I87" s="3" t="s">
        <v>30</v>
      </c>
      <c r="J87" s="5" t="s">
        <v>46</v>
      </c>
      <c r="K87" s="27" t="s">
        <v>231</v>
      </c>
      <c r="L87" s="6" t="s">
        <v>16</v>
      </c>
      <c r="M87" s="7">
        <v>2.13</v>
      </c>
      <c r="N87" s="7">
        <v>2</v>
      </c>
      <c r="O87" s="8" t="s">
        <v>15</v>
      </c>
      <c r="P87" s="7">
        <f t="shared" si="6"/>
        <v>146.30000000000001</v>
      </c>
      <c r="Q87" s="33">
        <f t="shared" si="7"/>
        <v>-2</v>
      </c>
      <c r="R87" s="9">
        <f t="shared" si="8"/>
        <v>-6.6700250000000123</v>
      </c>
      <c r="S87" s="10">
        <f t="shared" si="9"/>
        <v>139.629975</v>
      </c>
      <c r="T87" s="11">
        <f t="shared" si="10"/>
        <v>0.51764705882352946</v>
      </c>
      <c r="U87" s="12">
        <f t="shared" si="11"/>
        <v>-4.5591421736158641E-2</v>
      </c>
      <c r="V87">
        <f>COUNTIF($L$2:L87,1)</f>
        <v>44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.75" customHeight="1" x14ac:dyDescent="0.2">
      <c r="A88" s="3">
        <v>86</v>
      </c>
      <c r="B88" s="4">
        <v>43661</v>
      </c>
      <c r="C88" s="3" t="s">
        <v>232</v>
      </c>
      <c r="D88" s="3" t="s">
        <v>226</v>
      </c>
      <c r="E88" s="3">
        <v>1</v>
      </c>
      <c r="F88" s="3" t="s">
        <v>233</v>
      </c>
      <c r="G88" s="3" t="s">
        <v>31</v>
      </c>
      <c r="H88" s="3" t="s">
        <v>29</v>
      </c>
      <c r="I88" s="3" t="s">
        <v>14</v>
      </c>
      <c r="J88" s="5" t="s">
        <v>104</v>
      </c>
      <c r="K88" s="27" t="s">
        <v>234</v>
      </c>
      <c r="L88" s="6" t="s">
        <v>16</v>
      </c>
      <c r="M88" s="7">
        <v>1.9430000000000001</v>
      </c>
      <c r="N88" s="7">
        <v>0.75</v>
      </c>
      <c r="O88" s="8" t="s">
        <v>15</v>
      </c>
      <c r="P88" s="7">
        <f t="shared" si="6"/>
        <v>147.05000000000001</v>
      </c>
      <c r="Q88" s="33">
        <f t="shared" si="7"/>
        <v>-0.75</v>
      </c>
      <c r="R88" s="9">
        <f t="shared" si="8"/>
        <v>-7.4200250000000123</v>
      </c>
      <c r="S88" s="10">
        <f t="shared" si="9"/>
        <v>139.629975</v>
      </c>
      <c r="T88" s="11">
        <f t="shared" si="10"/>
        <v>0.51162790697674421</v>
      </c>
      <c r="U88" s="12">
        <f t="shared" si="11"/>
        <v>-5.0459197551853172E-2</v>
      </c>
      <c r="V88">
        <f>COUNTIF($L$2:L88,1)</f>
        <v>44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5.75" customHeight="1" x14ac:dyDescent="0.2">
      <c r="A89" s="3">
        <v>87</v>
      </c>
      <c r="B89" s="4">
        <v>43661</v>
      </c>
      <c r="C89" s="3" t="s">
        <v>235</v>
      </c>
      <c r="D89" s="3" t="s">
        <v>44</v>
      </c>
      <c r="E89" s="3">
        <v>1</v>
      </c>
      <c r="F89" s="3" t="s">
        <v>96</v>
      </c>
      <c r="G89" s="3" t="s">
        <v>28</v>
      </c>
      <c r="H89" s="3" t="s">
        <v>27</v>
      </c>
      <c r="I89" s="3" t="s">
        <v>30</v>
      </c>
      <c r="J89" s="35" t="s">
        <v>52</v>
      </c>
      <c r="K89" s="27" t="s">
        <v>236</v>
      </c>
      <c r="L89" s="6" t="s">
        <v>17</v>
      </c>
      <c r="M89" s="7">
        <v>1</v>
      </c>
      <c r="N89" s="7">
        <v>1.5</v>
      </c>
      <c r="O89" s="8" t="s">
        <v>15</v>
      </c>
      <c r="P89" s="7">
        <f t="shared" si="6"/>
        <v>148.55000000000001</v>
      </c>
      <c r="Q89" s="36">
        <f t="shared" si="7"/>
        <v>0</v>
      </c>
      <c r="R89" s="9">
        <f t="shared" si="8"/>
        <v>-7.4200250000000123</v>
      </c>
      <c r="S89" s="10">
        <f t="shared" si="9"/>
        <v>141.129975</v>
      </c>
      <c r="T89" s="11">
        <f t="shared" si="10"/>
        <v>0.51724137931034486</v>
      </c>
      <c r="U89" s="12">
        <f t="shared" si="11"/>
        <v>-4.9949680242342705E-2</v>
      </c>
      <c r="V89">
        <f>COUNTIF($L$2:L89,1)</f>
        <v>45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5.75" customHeight="1" x14ac:dyDescent="0.2">
      <c r="A90" s="3">
        <v>88</v>
      </c>
      <c r="B90" s="4">
        <v>43661</v>
      </c>
      <c r="C90" s="3" t="s">
        <v>237</v>
      </c>
      <c r="D90" s="3" t="s">
        <v>44</v>
      </c>
      <c r="E90" s="3">
        <v>1</v>
      </c>
      <c r="F90" s="3" t="s">
        <v>238</v>
      </c>
      <c r="G90" s="3" t="s">
        <v>25</v>
      </c>
      <c r="H90" s="3" t="s">
        <v>26</v>
      </c>
      <c r="I90" s="3" t="s">
        <v>30</v>
      </c>
      <c r="J90" s="5" t="s">
        <v>37</v>
      </c>
      <c r="K90" s="27" t="s">
        <v>239</v>
      </c>
      <c r="L90" s="6" t="s">
        <v>16</v>
      </c>
      <c r="M90" s="7">
        <v>2</v>
      </c>
      <c r="N90" s="7">
        <v>1.5</v>
      </c>
      <c r="O90" s="8" t="s">
        <v>23</v>
      </c>
      <c r="P90" s="7">
        <f t="shared" si="6"/>
        <v>150.05000000000001</v>
      </c>
      <c r="Q90" s="33">
        <f t="shared" si="7"/>
        <v>-1.5</v>
      </c>
      <c r="R90" s="28">
        <f t="shared" si="8"/>
        <v>-8.9200250000000132</v>
      </c>
      <c r="S90" s="29">
        <f t="shared" si="9"/>
        <v>141.129975</v>
      </c>
      <c r="T90" s="30">
        <f t="shared" si="10"/>
        <v>0.51136363636363635</v>
      </c>
      <c r="U90" s="12">
        <f t="shared" si="11"/>
        <v>-5.9447017660779797E-2</v>
      </c>
      <c r="V90">
        <f>COUNTIF($L$2:L90,1)</f>
        <v>45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5.75" customHeight="1" x14ac:dyDescent="0.2">
      <c r="A91" s="3">
        <v>89</v>
      </c>
      <c r="B91" s="4">
        <v>43662</v>
      </c>
      <c r="C91" s="3" t="s">
        <v>240</v>
      </c>
      <c r="D91" s="3" t="s">
        <v>44</v>
      </c>
      <c r="E91" s="3">
        <v>1</v>
      </c>
      <c r="F91" s="3" t="s">
        <v>87</v>
      </c>
      <c r="G91" s="3" t="s">
        <v>28</v>
      </c>
      <c r="H91" s="3" t="s">
        <v>26</v>
      </c>
      <c r="I91" s="3" t="s">
        <v>14</v>
      </c>
      <c r="J91" s="5" t="s">
        <v>140</v>
      </c>
      <c r="K91" s="27" t="s">
        <v>253</v>
      </c>
      <c r="L91" s="6" t="s">
        <v>16</v>
      </c>
      <c r="M91" s="7">
        <v>1.9</v>
      </c>
      <c r="N91" s="7">
        <v>2.5</v>
      </c>
      <c r="O91" s="8" t="s">
        <v>23</v>
      </c>
      <c r="P91" s="7">
        <f t="shared" si="6"/>
        <v>152.55000000000001</v>
      </c>
      <c r="Q91" s="33">
        <f t="shared" si="7"/>
        <v>-2.5</v>
      </c>
      <c r="R91" s="9">
        <f t="shared" si="8"/>
        <v>-11.420025000000013</v>
      </c>
      <c r="S91" s="10">
        <f t="shared" si="9"/>
        <v>141.129975</v>
      </c>
      <c r="T91" s="11">
        <f t="shared" si="10"/>
        <v>0.5056179775280899</v>
      </c>
      <c r="U91" s="12">
        <f t="shared" si="11"/>
        <v>-7.4860865290068884E-2</v>
      </c>
      <c r="V91">
        <f>COUNTIF($L$2:L91,1)</f>
        <v>45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.75" customHeight="1" x14ac:dyDescent="0.2">
      <c r="A92" s="3">
        <v>90</v>
      </c>
      <c r="B92" s="4">
        <v>43662</v>
      </c>
      <c r="C92" s="3" t="s">
        <v>241</v>
      </c>
      <c r="D92" s="3" t="s">
        <v>44</v>
      </c>
      <c r="E92" s="3">
        <v>1</v>
      </c>
      <c r="F92" s="3" t="s">
        <v>229</v>
      </c>
      <c r="G92" s="3" t="s">
        <v>31</v>
      </c>
      <c r="H92" s="3" t="s">
        <v>26</v>
      </c>
      <c r="I92" s="3" t="s">
        <v>14</v>
      </c>
      <c r="J92" s="13" t="s">
        <v>242</v>
      </c>
      <c r="K92" s="27"/>
      <c r="L92" s="6" t="s">
        <v>17</v>
      </c>
      <c r="M92" s="7">
        <v>1.9</v>
      </c>
      <c r="N92" s="7">
        <v>4</v>
      </c>
      <c r="O92" s="8" t="s">
        <v>23</v>
      </c>
      <c r="P92" s="7">
        <f t="shared" si="6"/>
        <v>156.55000000000001</v>
      </c>
      <c r="Q92" s="31">
        <f t="shared" si="7"/>
        <v>3.2199999999999998</v>
      </c>
      <c r="R92" s="9">
        <f t="shared" si="8"/>
        <v>-8.2000250000000143</v>
      </c>
      <c r="S92" s="10">
        <f t="shared" si="9"/>
        <v>148.349975</v>
      </c>
      <c r="T92" s="11">
        <f t="shared" si="10"/>
        <v>0.51111111111111107</v>
      </c>
      <c r="U92" s="12">
        <f t="shared" si="11"/>
        <v>-5.2379591184925009E-2</v>
      </c>
      <c r="V92">
        <f>COUNTIF($L$2:L92,1)</f>
        <v>46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5.75" customHeight="1" x14ac:dyDescent="0.2">
      <c r="A93" s="3">
        <v>91</v>
      </c>
      <c r="B93" s="4">
        <v>43662</v>
      </c>
      <c r="C93" s="3" t="s">
        <v>243</v>
      </c>
      <c r="D93" s="3" t="s">
        <v>44</v>
      </c>
      <c r="E93" s="3">
        <v>1</v>
      </c>
      <c r="F93" s="3" t="s">
        <v>204</v>
      </c>
      <c r="G93" s="3" t="s">
        <v>31</v>
      </c>
      <c r="H93" s="3" t="s">
        <v>26</v>
      </c>
      <c r="I93" s="3" t="s">
        <v>14</v>
      </c>
      <c r="J93" s="13" t="s">
        <v>244</v>
      </c>
      <c r="K93" s="27"/>
      <c r="L93" s="6" t="s">
        <v>17</v>
      </c>
      <c r="M93" s="7">
        <v>1.85</v>
      </c>
      <c r="N93" s="7">
        <v>2</v>
      </c>
      <c r="O93" s="8" t="s">
        <v>23</v>
      </c>
      <c r="P93" s="7">
        <f t="shared" si="6"/>
        <v>158.55000000000001</v>
      </c>
      <c r="Q93" s="31">
        <f t="shared" si="7"/>
        <v>1.5150000000000001</v>
      </c>
      <c r="R93" s="9">
        <f t="shared" si="8"/>
        <v>-6.6850250000000138</v>
      </c>
      <c r="S93" s="10">
        <f t="shared" si="9"/>
        <v>151.86497499999999</v>
      </c>
      <c r="T93" s="11">
        <f t="shared" si="10"/>
        <v>0.51648351648351654</v>
      </c>
      <c r="U93" s="12">
        <f t="shared" si="11"/>
        <v>-4.2163513087354297E-2</v>
      </c>
      <c r="V93">
        <f>COUNTIF($L$2:L93,1)</f>
        <v>47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.75" customHeight="1" x14ac:dyDescent="0.2">
      <c r="A94" s="3">
        <v>92</v>
      </c>
      <c r="B94" s="4">
        <v>43662</v>
      </c>
      <c r="C94" s="3" t="s">
        <v>245</v>
      </c>
      <c r="D94" s="3" t="s">
        <v>226</v>
      </c>
      <c r="E94" s="3">
        <v>1</v>
      </c>
      <c r="F94" s="3" t="s">
        <v>134</v>
      </c>
      <c r="G94" s="3" t="s">
        <v>25</v>
      </c>
      <c r="H94" s="3" t="s">
        <v>29</v>
      </c>
      <c r="I94" s="3" t="s">
        <v>14</v>
      </c>
      <c r="J94" s="13" t="s">
        <v>188</v>
      </c>
      <c r="K94" s="27"/>
      <c r="L94" s="6" t="s">
        <v>17</v>
      </c>
      <c r="M94" s="7">
        <v>1.9</v>
      </c>
      <c r="N94" s="7">
        <v>3</v>
      </c>
      <c r="O94" s="8" t="s">
        <v>15</v>
      </c>
      <c r="P94" s="7">
        <f t="shared" si="6"/>
        <v>161.55000000000001</v>
      </c>
      <c r="Q94" s="31">
        <f t="shared" si="7"/>
        <v>2.6999999999999993</v>
      </c>
      <c r="R94" s="9">
        <f t="shared" si="8"/>
        <v>-3.9850250000000145</v>
      </c>
      <c r="S94" s="10">
        <f t="shared" si="9"/>
        <v>157.564975</v>
      </c>
      <c r="T94" s="11">
        <f t="shared" si="10"/>
        <v>0.52173913043478259</v>
      </c>
      <c r="U94" s="12">
        <f t="shared" si="11"/>
        <v>-2.4667440420922358E-2</v>
      </c>
      <c r="V94">
        <f>COUNTIF($L$2:L94,1)</f>
        <v>48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.75" customHeight="1" x14ac:dyDescent="0.2">
      <c r="A95" s="3">
        <v>93</v>
      </c>
      <c r="B95" s="4">
        <v>43662</v>
      </c>
      <c r="C95" s="3" t="s">
        <v>246</v>
      </c>
      <c r="D95" s="3" t="s">
        <v>44</v>
      </c>
      <c r="E95" s="3">
        <v>1</v>
      </c>
      <c r="F95" s="3" t="s">
        <v>208</v>
      </c>
      <c r="G95" s="3" t="s">
        <v>25</v>
      </c>
      <c r="H95" s="3" t="s">
        <v>26</v>
      </c>
      <c r="I95" s="3" t="s">
        <v>14</v>
      </c>
      <c r="J95" s="5" t="s">
        <v>36</v>
      </c>
      <c r="K95" s="27"/>
      <c r="L95" s="6" t="s">
        <v>16</v>
      </c>
      <c r="M95" s="7">
        <v>2</v>
      </c>
      <c r="N95" s="7">
        <v>1.5</v>
      </c>
      <c r="O95" s="8" t="s">
        <v>23</v>
      </c>
      <c r="P95" s="7">
        <f t="shared" si="6"/>
        <v>163.05000000000001</v>
      </c>
      <c r="Q95" s="33">
        <f t="shared" si="7"/>
        <v>-1.5</v>
      </c>
      <c r="R95" s="9">
        <f t="shared" si="8"/>
        <v>-5.4850250000000145</v>
      </c>
      <c r="S95" s="10">
        <f t="shared" si="9"/>
        <v>157.564975</v>
      </c>
      <c r="T95" s="11">
        <f t="shared" si="10"/>
        <v>0.5161290322580645</v>
      </c>
      <c r="U95" s="12">
        <f t="shared" si="11"/>
        <v>-3.3640141061024267E-2</v>
      </c>
      <c r="V95">
        <f>COUNTIF($L$2:L95,1)</f>
        <v>48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.75" customHeight="1" x14ac:dyDescent="0.2">
      <c r="A96" s="3">
        <v>94</v>
      </c>
      <c r="B96" s="4">
        <v>43662</v>
      </c>
      <c r="C96" s="3" t="s">
        <v>247</v>
      </c>
      <c r="D96" s="3" t="s">
        <v>44</v>
      </c>
      <c r="E96" s="3">
        <v>1</v>
      </c>
      <c r="F96" s="3" t="s">
        <v>248</v>
      </c>
      <c r="G96" s="3" t="s">
        <v>31</v>
      </c>
      <c r="H96" s="3" t="s">
        <v>26</v>
      </c>
      <c r="I96" s="3" t="s">
        <v>30</v>
      </c>
      <c r="J96" s="13" t="s">
        <v>193</v>
      </c>
      <c r="K96" s="27"/>
      <c r="L96" s="6" t="s">
        <v>17</v>
      </c>
      <c r="M96" s="7">
        <v>2.0750000000000002</v>
      </c>
      <c r="N96" s="7">
        <v>1.5</v>
      </c>
      <c r="O96" s="8" t="s">
        <v>23</v>
      </c>
      <c r="P96" s="7">
        <f t="shared" si="6"/>
        <v>164.55</v>
      </c>
      <c r="Q96" s="31">
        <f t="shared" si="7"/>
        <v>1.4568750000000001</v>
      </c>
      <c r="R96" s="9">
        <f t="shared" si="8"/>
        <v>-4.0281500000000143</v>
      </c>
      <c r="S96" s="10">
        <f t="shared" si="9"/>
        <v>160.52185</v>
      </c>
      <c r="T96" s="11">
        <f t="shared" si="10"/>
        <v>0.52127659574468088</v>
      </c>
      <c r="U96" s="12">
        <f t="shared" si="11"/>
        <v>-2.4479793375873658E-2</v>
      </c>
      <c r="V96">
        <f>COUNTIF($L$2:L96,1)</f>
        <v>49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5.75" customHeight="1" x14ac:dyDescent="0.2">
      <c r="A97" s="3">
        <v>95</v>
      </c>
      <c r="B97" s="4">
        <v>43662</v>
      </c>
      <c r="C97" s="3" t="s">
        <v>247</v>
      </c>
      <c r="D97" s="3" t="s">
        <v>44</v>
      </c>
      <c r="E97" s="3">
        <v>1</v>
      </c>
      <c r="F97" s="3" t="s">
        <v>149</v>
      </c>
      <c r="G97" s="3" t="s">
        <v>31</v>
      </c>
      <c r="H97" s="3" t="s">
        <v>26</v>
      </c>
      <c r="I97" s="3" t="s">
        <v>30</v>
      </c>
      <c r="J97" s="5" t="s">
        <v>193</v>
      </c>
      <c r="K97" s="27"/>
      <c r="L97" s="6" t="s">
        <v>16</v>
      </c>
      <c r="M97" s="7">
        <v>2.0499999999999998</v>
      </c>
      <c r="N97" s="7">
        <v>1</v>
      </c>
      <c r="O97" s="8" t="s">
        <v>23</v>
      </c>
      <c r="P97" s="7">
        <f t="shared" si="6"/>
        <v>165.55</v>
      </c>
      <c r="Q97" s="33">
        <f t="shared" si="7"/>
        <v>-1</v>
      </c>
      <c r="R97" s="9">
        <f t="shared" si="8"/>
        <v>-5.0281500000000143</v>
      </c>
      <c r="S97" s="10">
        <f t="shared" si="9"/>
        <v>160.52185</v>
      </c>
      <c r="T97" s="11">
        <f t="shared" si="10"/>
        <v>0.51578947368421058</v>
      </c>
      <c r="U97" s="12">
        <f t="shared" si="11"/>
        <v>-3.0372395046813716E-2</v>
      </c>
      <c r="V97">
        <f>COUNTIF($L$2:L97,1)</f>
        <v>49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5.75" customHeight="1" x14ac:dyDescent="0.2">
      <c r="A98" s="3">
        <v>96</v>
      </c>
      <c r="B98" s="4">
        <v>43662</v>
      </c>
      <c r="C98" s="3" t="s">
        <v>249</v>
      </c>
      <c r="D98" s="3" t="s">
        <v>44</v>
      </c>
      <c r="E98" s="3">
        <v>1</v>
      </c>
      <c r="F98" s="3" t="s">
        <v>250</v>
      </c>
      <c r="G98" s="3" t="s">
        <v>25</v>
      </c>
      <c r="H98" s="3" t="s">
        <v>29</v>
      </c>
      <c r="I98" s="3" t="s">
        <v>30</v>
      </c>
      <c r="J98" s="13" t="s">
        <v>251</v>
      </c>
      <c r="K98" s="27"/>
      <c r="L98" s="6" t="s">
        <v>17</v>
      </c>
      <c r="M98" s="7">
        <v>1.92</v>
      </c>
      <c r="N98" s="7">
        <v>2</v>
      </c>
      <c r="O98" s="8" t="s">
        <v>15</v>
      </c>
      <c r="P98" s="7">
        <f t="shared" si="6"/>
        <v>167.55</v>
      </c>
      <c r="Q98" s="31">
        <f t="shared" si="7"/>
        <v>1.8399999999999999</v>
      </c>
      <c r="R98" s="9">
        <f t="shared" si="8"/>
        <v>-3.1881500000000145</v>
      </c>
      <c r="S98" s="10">
        <f t="shared" si="9"/>
        <v>164.36185</v>
      </c>
      <c r="T98" s="11">
        <f t="shared" si="10"/>
        <v>0.52083333333333337</v>
      </c>
      <c r="U98" s="12">
        <f t="shared" si="11"/>
        <v>-1.9028051327961846E-2</v>
      </c>
      <c r="V98">
        <f>COUNTIF($L$2:L98,1)</f>
        <v>50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5.75" customHeight="1" x14ac:dyDescent="0.2">
      <c r="A99" s="3">
        <v>97</v>
      </c>
      <c r="B99" s="4">
        <v>43662</v>
      </c>
      <c r="C99" s="3" t="s">
        <v>252</v>
      </c>
      <c r="D99" s="3" t="s">
        <v>44</v>
      </c>
      <c r="E99" s="3">
        <v>1</v>
      </c>
      <c r="F99" s="3" t="s">
        <v>56</v>
      </c>
      <c r="G99" s="3" t="s">
        <v>25</v>
      </c>
      <c r="H99" s="3" t="s">
        <v>29</v>
      </c>
      <c r="I99" s="3" t="s">
        <v>30</v>
      </c>
      <c r="J99" s="5" t="s">
        <v>120</v>
      </c>
      <c r="K99" s="27"/>
      <c r="L99" s="6" t="s">
        <v>16</v>
      </c>
      <c r="M99" s="7">
        <v>2</v>
      </c>
      <c r="N99" s="7">
        <v>1</v>
      </c>
      <c r="O99" s="8" t="s">
        <v>15</v>
      </c>
      <c r="P99" s="7">
        <f t="shared" si="6"/>
        <v>168.55</v>
      </c>
      <c r="Q99" s="33">
        <f t="shared" si="7"/>
        <v>-1</v>
      </c>
      <c r="R99" s="9">
        <f t="shared" si="8"/>
        <v>-4.1881500000000145</v>
      </c>
      <c r="S99" s="10">
        <f t="shared" si="9"/>
        <v>164.36185</v>
      </c>
      <c r="T99" s="11">
        <f t="shared" si="10"/>
        <v>0.51546391752577314</v>
      </c>
      <c r="U99" s="12">
        <f t="shared" si="11"/>
        <v>-2.4848116285968596E-2</v>
      </c>
      <c r="V99">
        <f>COUNTIF($L$2:L99,1)</f>
        <v>50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5.75" customHeight="1" x14ac:dyDescent="0.2">
      <c r="A100" s="3">
        <v>98</v>
      </c>
      <c r="B100" s="4">
        <v>43662</v>
      </c>
      <c r="C100" s="3" t="s">
        <v>247</v>
      </c>
      <c r="D100" s="3" t="s">
        <v>44</v>
      </c>
      <c r="E100" s="3">
        <v>1</v>
      </c>
      <c r="F100" s="3" t="s">
        <v>190</v>
      </c>
      <c r="G100" s="3" t="s">
        <v>25</v>
      </c>
      <c r="H100" s="3" t="s">
        <v>29</v>
      </c>
      <c r="I100" s="3" t="s">
        <v>30</v>
      </c>
      <c r="J100" s="5" t="s">
        <v>52</v>
      </c>
      <c r="K100" s="27"/>
      <c r="L100" s="6" t="s">
        <v>16</v>
      </c>
      <c r="M100" s="7">
        <v>1.9</v>
      </c>
      <c r="N100" s="7">
        <v>1.5</v>
      </c>
      <c r="O100" s="8" t="s">
        <v>15</v>
      </c>
      <c r="P100" s="7">
        <f t="shared" si="6"/>
        <v>170.05</v>
      </c>
      <c r="Q100" s="33">
        <f t="shared" si="7"/>
        <v>-1.5</v>
      </c>
      <c r="R100" s="28">
        <f t="shared" si="8"/>
        <v>-5.6881500000000145</v>
      </c>
      <c r="S100" s="29">
        <f t="shared" si="9"/>
        <v>164.36185</v>
      </c>
      <c r="T100" s="30">
        <f t="shared" si="10"/>
        <v>0.51020408163265307</v>
      </c>
      <c r="U100" s="12">
        <f t="shared" si="11"/>
        <v>-3.3449867685974757E-2</v>
      </c>
      <c r="V100">
        <f>COUNTIF($L$2:L100,1)</f>
        <v>50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.75" customHeight="1" x14ac:dyDescent="0.2">
      <c r="A101" s="3">
        <v>99</v>
      </c>
      <c r="B101" s="4">
        <v>43663</v>
      </c>
      <c r="C101" s="3" t="s">
        <v>41</v>
      </c>
      <c r="D101" s="3" t="s">
        <v>44</v>
      </c>
      <c r="E101" s="3">
        <v>5</v>
      </c>
      <c r="F101" s="3" t="s">
        <v>194</v>
      </c>
      <c r="G101" s="3" t="s">
        <v>25</v>
      </c>
      <c r="H101" s="3" t="s">
        <v>26</v>
      </c>
      <c r="I101" s="3" t="s">
        <v>14</v>
      </c>
      <c r="J101" s="5" t="s">
        <v>254</v>
      </c>
      <c r="K101" s="27"/>
      <c r="L101" s="6" t="s">
        <v>16</v>
      </c>
      <c r="M101" s="7">
        <v>3.12</v>
      </c>
      <c r="N101" s="7">
        <v>1</v>
      </c>
      <c r="O101" s="8" t="s">
        <v>23</v>
      </c>
      <c r="P101" s="7">
        <f t="shared" si="6"/>
        <v>171.05</v>
      </c>
      <c r="Q101" s="33">
        <f t="shared" si="7"/>
        <v>-1</v>
      </c>
      <c r="R101" s="9">
        <f t="shared" si="8"/>
        <v>-6.6881500000000145</v>
      </c>
      <c r="S101" s="10">
        <f t="shared" si="9"/>
        <v>164.36185</v>
      </c>
      <c r="T101" s="11">
        <f t="shared" si="10"/>
        <v>0.50505050505050508</v>
      </c>
      <c r="U101" s="12">
        <f t="shared" si="11"/>
        <v>-3.9100555393159937E-2</v>
      </c>
      <c r="V101">
        <f>COUNTIF($L$2:L101,1)</f>
        <v>50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5.75" customHeight="1" x14ac:dyDescent="0.2">
      <c r="A102" s="3">
        <v>100</v>
      </c>
      <c r="B102" s="4">
        <v>43663</v>
      </c>
      <c r="C102" s="3" t="s">
        <v>255</v>
      </c>
      <c r="D102" s="3" t="s">
        <v>44</v>
      </c>
      <c r="E102" s="3">
        <v>1</v>
      </c>
      <c r="F102" s="3" t="s">
        <v>256</v>
      </c>
      <c r="G102" s="3" t="s">
        <v>31</v>
      </c>
      <c r="H102" s="3" t="s">
        <v>26</v>
      </c>
      <c r="I102" s="3" t="s">
        <v>14</v>
      </c>
      <c r="J102" s="5" t="s">
        <v>46</v>
      </c>
      <c r="K102" s="27" t="s">
        <v>257</v>
      </c>
      <c r="L102" s="6" t="s">
        <v>16</v>
      </c>
      <c r="M102" s="7">
        <v>2</v>
      </c>
      <c r="N102" s="7">
        <v>2</v>
      </c>
      <c r="O102" s="8" t="s">
        <v>23</v>
      </c>
      <c r="P102" s="7">
        <f t="shared" si="6"/>
        <v>173.05</v>
      </c>
      <c r="Q102" s="33">
        <f t="shared" si="7"/>
        <v>-2</v>
      </c>
      <c r="R102" s="9">
        <f t="shared" si="8"/>
        <v>-8.6881500000000145</v>
      </c>
      <c r="S102" s="10">
        <f t="shared" si="9"/>
        <v>164.36185</v>
      </c>
      <c r="T102" s="11">
        <f t="shared" si="10"/>
        <v>0.5</v>
      </c>
      <c r="U102" s="12">
        <f t="shared" si="11"/>
        <v>-5.0206009823750397E-2</v>
      </c>
      <c r="V102">
        <f>COUNTIF($L$2:L102,1)</f>
        <v>50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5.75" customHeight="1" x14ac:dyDescent="0.2">
      <c r="A103" s="3">
        <v>101</v>
      </c>
      <c r="B103" s="4">
        <v>43663</v>
      </c>
      <c r="C103" s="3" t="s">
        <v>258</v>
      </c>
      <c r="D103" s="3" t="s">
        <v>44</v>
      </c>
      <c r="E103" s="3">
        <v>1</v>
      </c>
      <c r="F103" s="3" t="s">
        <v>45</v>
      </c>
      <c r="G103" s="3" t="s">
        <v>25</v>
      </c>
      <c r="H103" s="3" t="s">
        <v>26</v>
      </c>
      <c r="I103" s="3" t="s">
        <v>14</v>
      </c>
      <c r="J103" s="5" t="s">
        <v>104</v>
      </c>
      <c r="K103" s="27"/>
      <c r="L103" s="6" t="s">
        <v>16</v>
      </c>
      <c r="M103" s="7">
        <v>1.825</v>
      </c>
      <c r="N103" s="7">
        <v>3</v>
      </c>
      <c r="O103" s="8" t="s">
        <v>23</v>
      </c>
      <c r="P103" s="7">
        <f t="shared" si="6"/>
        <v>176.05</v>
      </c>
      <c r="Q103" s="33">
        <f t="shared" si="7"/>
        <v>-3</v>
      </c>
      <c r="R103" s="9">
        <f t="shared" si="8"/>
        <v>-11.688150000000014</v>
      </c>
      <c r="S103" s="10">
        <f t="shared" si="9"/>
        <v>164.36185</v>
      </c>
      <c r="T103" s="11">
        <f t="shared" si="10"/>
        <v>0.49504950495049505</v>
      </c>
      <c r="U103" s="12">
        <f t="shared" si="11"/>
        <v>-6.6391082078954874E-2</v>
      </c>
      <c r="V103">
        <f>COUNTIF($L$2:L103,1)</f>
        <v>50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5.75" customHeight="1" x14ac:dyDescent="0.2">
      <c r="A104" s="3">
        <v>102</v>
      </c>
      <c r="B104" s="4">
        <v>43663</v>
      </c>
      <c r="C104" s="3" t="s">
        <v>259</v>
      </c>
      <c r="D104" s="3" t="s">
        <v>44</v>
      </c>
      <c r="E104" s="3">
        <v>5</v>
      </c>
      <c r="F104" s="3">
        <v>1</v>
      </c>
      <c r="G104" s="3" t="s">
        <v>31</v>
      </c>
      <c r="H104" s="3" t="s">
        <v>26</v>
      </c>
      <c r="I104" s="3" t="s">
        <v>14</v>
      </c>
      <c r="J104" s="5" t="s">
        <v>91</v>
      </c>
      <c r="K104" s="27"/>
      <c r="L104" s="6" t="s">
        <v>16</v>
      </c>
      <c r="M104" s="7">
        <v>16.32</v>
      </c>
      <c r="N104" s="7">
        <v>0.5</v>
      </c>
      <c r="O104" s="8" t="s">
        <v>23</v>
      </c>
      <c r="P104" s="7">
        <f t="shared" si="6"/>
        <v>176.55</v>
      </c>
      <c r="Q104" s="33">
        <f t="shared" si="7"/>
        <v>-0.5</v>
      </c>
      <c r="R104" s="9">
        <f t="shared" si="8"/>
        <v>-12.188150000000014</v>
      </c>
      <c r="S104" s="10">
        <f t="shared" si="9"/>
        <v>164.36185</v>
      </c>
      <c r="T104" s="11">
        <f t="shared" si="10"/>
        <v>0.49019607843137253</v>
      </c>
      <c r="U104" s="12">
        <f t="shared" si="11"/>
        <v>-6.9035117530444667E-2</v>
      </c>
      <c r="V104">
        <f>COUNTIF($L$2:L104,1)</f>
        <v>50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5.75" customHeight="1" x14ac:dyDescent="0.2">
      <c r="A105" s="3">
        <v>103</v>
      </c>
      <c r="B105" s="4">
        <v>43663</v>
      </c>
      <c r="C105" s="3" t="s">
        <v>260</v>
      </c>
      <c r="D105" s="3" t="s">
        <v>44</v>
      </c>
      <c r="E105" s="3">
        <v>1</v>
      </c>
      <c r="F105" s="3" t="s">
        <v>261</v>
      </c>
      <c r="G105" s="3" t="s">
        <v>25</v>
      </c>
      <c r="H105" s="3" t="s">
        <v>26</v>
      </c>
      <c r="I105" s="3" t="s">
        <v>30</v>
      </c>
      <c r="J105" s="5" t="s">
        <v>60</v>
      </c>
      <c r="K105" s="27" t="s">
        <v>262</v>
      </c>
      <c r="L105" s="6" t="s">
        <v>16</v>
      </c>
      <c r="M105" s="7">
        <v>2.0249999999999999</v>
      </c>
      <c r="N105" s="7">
        <v>4</v>
      </c>
      <c r="O105" s="8" t="s">
        <v>23</v>
      </c>
      <c r="P105" s="7">
        <f t="shared" si="6"/>
        <v>180.55</v>
      </c>
      <c r="Q105" s="33">
        <f t="shared" si="7"/>
        <v>-4</v>
      </c>
      <c r="R105" s="9">
        <f t="shared" si="8"/>
        <v>-16.188150000000014</v>
      </c>
      <c r="S105" s="10">
        <f t="shared" si="9"/>
        <v>164.36185</v>
      </c>
      <c r="T105" s="11">
        <f t="shared" si="10"/>
        <v>0.4854368932038835</v>
      </c>
      <c r="U105" s="12">
        <f t="shared" si="11"/>
        <v>-8.9660204929382481E-2</v>
      </c>
      <c r="V105">
        <f>COUNTIF($L$2:L105,1)</f>
        <v>50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5.75" customHeight="1" x14ac:dyDescent="0.2">
      <c r="A106" s="3">
        <v>104</v>
      </c>
      <c r="B106" s="4">
        <v>43663</v>
      </c>
      <c r="C106" s="3" t="s">
        <v>260</v>
      </c>
      <c r="D106" s="3" t="s">
        <v>44</v>
      </c>
      <c r="E106" s="3">
        <v>1</v>
      </c>
      <c r="F106" s="3" t="s">
        <v>151</v>
      </c>
      <c r="G106" s="3" t="s">
        <v>31</v>
      </c>
      <c r="H106" s="3" t="s">
        <v>26</v>
      </c>
      <c r="I106" s="3" t="s">
        <v>30</v>
      </c>
      <c r="J106" s="5" t="s">
        <v>193</v>
      </c>
      <c r="K106" s="27"/>
      <c r="L106" s="6" t="s">
        <v>16</v>
      </c>
      <c r="M106" s="7">
        <v>2</v>
      </c>
      <c r="N106" s="7">
        <v>1.5</v>
      </c>
      <c r="O106" s="8" t="s">
        <v>23</v>
      </c>
      <c r="P106" s="7">
        <f t="shared" si="6"/>
        <v>182.05</v>
      </c>
      <c r="Q106" s="33">
        <f t="shared" si="7"/>
        <v>-1.5</v>
      </c>
      <c r="R106" s="9">
        <f t="shared" si="8"/>
        <v>-17.688150000000014</v>
      </c>
      <c r="S106" s="10">
        <f t="shared" si="9"/>
        <v>164.36185</v>
      </c>
      <c r="T106" s="11">
        <f t="shared" si="10"/>
        <v>0.48076923076923078</v>
      </c>
      <c r="U106" s="12">
        <f t="shared" si="11"/>
        <v>-9.7160944795385923E-2</v>
      </c>
      <c r="V106">
        <f>COUNTIF($L$2:L106,1)</f>
        <v>50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.75" customHeight="1" x14ac:dyDescent="0.2">
      <c r="A107" s="3">
        <v>105</v>
      </c>
      <c r="B107" s="4">
        <v>43663</v>
      </c>
      <c r="C107" s="3" t="s">
        <v>263</v>
      </c>
      <c r="D107" s="3" t="s">
        <v>44</v>
      </c>
      <c r="E107" s="3">
        <v>1</v>
      </c>
      <c r="F107" s="3" t="s">
        <v>96</v>
      </c>
      <c r="G107" s="3" t="s">
        <v>31</v>
      </c>
      <c r="H107" s="3" t="s">
        <v>26</v>
      </c>
      <c r="I107" s="3" t="s">
        <v>30</v>
      </c>
      <c r="J107" s="13" t="s">
        <v>39</v>
      </c>
      <c r="K107" s="27"/>
      <c r="L107" s="6" t="s">
        <v>17</v>
      </c>
      <c r="M107" s="7">
        <v>1.9</v>
      </c>
      <c r="N107" s="7">
        <v>1.5</v>
      </c>
      <c r="O107" s="8" t="s">
        <v>23</v>
      </c>
      <c r="P107" s="7">
        <f t="shared" si="6"/>
        <v>183.55</v>
      </c>
      <c r="Q107" s="31">
        <f t="shared" si="7"/>
        <v>1.2074999999999996</v>
      </c>
      <c r="R107" s="9">
        <f t="shared" si="8"/>
        <v>-16.480650000000015</v>
      </c>
      <c r="S107" s="10">
        <f t="shared" si="9"/>
        <v>167.06934999999999</v>
      </c>
      <c r="T107" s="11">
        <f t="shared" si="10"/>
        <v>0.48571428571428571</v>
      </c>
      <c r="U107" s="12">
        <f t="shared" si="11"/>
        <v>-8.9788341051484741E-2</v>
      </c>
      <c r="V107">
        <f>COUNTIF($L$2:L107,1)</f>
        <v>51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5.75" customHeight="1" x14ac:dyDescent="0.2">
      <c r="A108" s="3">
        <v>106</v>
      </c>
      <c r="B108" s="4">
        <v>43663</v>
      </c>
      <c r="C108" s="3" t="s">
        <v>263</v>
      </c>
      <c r="D108" s="3" t="s">
        <v>44</v>
      </c>
      <c r="E108" s="3">
        <v>1</v>
      </c>
      <c r="F108" s="3" t="s">
        <v>119</v>
      </c>
      <c r="G108" s="3" t="s">
        <v>31</v>
      </c>
      <c r="H108" s="3" t="s">
        <v>26</v>
      </c>
      <c r="I108" s="3" t="s">
        <v>30</v>
      </c>
      <c r="J108" s="5" t="s">
        <v>39</v>
      </c>
      <c r="K108" s="27"/>
      <c r="L108" s="6" t="s">
        <v>16</v>
      </c>
      <c r="M108" s="7">
        <v>2.0249999999999999</v>
      </c>
      <c r="N108" s="7">
        <v>1.5</v>
      </c>
      <c r="O108" s="8" t="s">
        <v>23</v>
      </c>
      <c r="P108" s="7">
        <f t="shared" si="6"/>
        <v>185.05</v>
      </c>
      <c r="Q108" s="33">
        <f t="shared" si="7"/>
        <v>-1.5</v>
      </c>
      <c r="R108" s="9">
        <f t="shared" si="8"/>
        <v>-17.980650000000015</v>
      </c>
      <c r="S108" s="10">
        <f t="shared" si="9"/>
        <v>167.06934999999999</v>
      </c>
      <c r="T108" s="11">
        <f t="shared" si="10"/>
        <v>0.48113207547169812</v>
      </c>
      <c r="U108" s="12">
        <f t="shared" si="11"/>
        <v>-9.7166441502296808E-2</v>
      </c>
      <c r="V108">
        <f>COUNTIF($L$2:L108,1)</f>
        <v>51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5.75" customHeight="1" x14ac:dyDescent="0.2">
      <c r="A109" s="3">
        <v>107</v>
      </c>
      <c r="B109" s="4">
        <v>43663</v>
      </c>
      <c r="C109" s="3" t="s">
        <v>264</v>
      </c>
      <c r="D109" s="3" t="s">
        <v>44</v>
      </c>
      <c r="E109" s="3">
        <v>1</v>
      </c>
      <c r="F109" s="3" t="s">
        <v>265</v>
      </c>
      <c r="G109" s="3" t="s">
        <v>25</v>
      </c>
      <c r="H109" s="3" t="s">
        <v>26</v>
      </c>
      <c r="I109" s="3" t="s">
        <v>30</v>
      </c>
      <c r="J109" s="13" t="s">
        <v>135</v>
      </c>
      <c r="K109" s="27"/>
      <c r="L109" s="6" t="s">
        <v>17</v>
      </c>
      <c r="M109" s="7">
        <v>1.95</v>
      </c>
      <c r="N109" s="7">
        <v>1.5</v>
      </c>
      <c r="O109" s="8" t="s">
        <v>23</v>
      </c>
      <c r="P109" s="7">
        <f t="shared" si="6"/>
        <v>186.55</v>
      </c>
      <c r="Q109" s="31">
        <f t="shared" si="7"/>
        <v>1.2787499999999996</v>
      </c>
      <c r="R109" s="9">
        <f t="shared" si="8"/>
        <v>-16.701900000000016</v>
      </c>
      <c r="S109" s="10">
        <f t="shared" si="9"/>
        <v>169.84809999999999</v>
      </c>
      <c r="T109" s="11">
        <f t="shared" si="10"/>
        <v>0.48598130841121495</v>
      </c>
      <c r="U109" s="12">
        <f t="shared" si="11"/>
        <v>-8.9530420798713595E-2</v>
      </c>
      <c r="V109">
        <f>COUNTIF($L$2:L109,1)</f>
        <v>52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5.75" customHeight="1" x14ac:dyDescent="0.2">
      <c r="A110" s="3">
        <v>108</v>
      </c>
      <c r="B110" s="4">
        <v>43663</v>
      </c>
      <c r="C110" s="3" t="s">
        <v>266</v>
      </c>
      <c r="D110" s="3" t="s">
        <v>44</v>
      </c>
      <c r="E110" s="3">
        <v>1</v>
      </c>
      <c r="F110" s="3" t="s">
        <v>96</v>
      </c>
      <c r="G110" s="3" t="s">
        <v>25</v>
      </c>
      <c r="H110" s="3" t="s">
        <v>26</v>
      </c>
      <c r="I110" s="3" t="s">
        <v>30</v>
      </c>
      <c r="J110" s="13" t="s">
        <v>39</v>
      </c>
      <c r="K110" s="27"/>
      <c r="L110" s="6" t="s">
        <v>17</v>
      </c>
      <c r="M110" s="7">
        <v>1.95</v>
      </c>
      <c r="N110" s="7">
        <v>1.5</v>
      </c>
      <c r="O110" s="8" t="s">
        <v>23</v>
      </c>
      <c r="P110" s="7">
        <f t="shared" si="6"/>
        <v>188.05</v>
      </c>
      <c r="Q110" s="31">
        <f t="shared" si="7"/>
        <v>1.2787499999999996</v>
      </c>
      <c r="R110" s="9">
        <f t="shared" si="8"/>
        <v>-15.423150000000017</v>
      </c>
      <c r="S110" s="10">
        <f t="shared" si="9"/>
        <v>172.62684999999999</v>
      </c>
      <c r="T110" s="11">
        <f t="shared" si="10"/>
        <v>0.49074074074074076</v>
      </c>
      <c r="U110" s="12">
        <f t="shared" si="11"/>
        <v>-8.2016219090667489E-2</v>
      </c>
      <c r="V110">
        <f>COUNTIF($L$2:L110,1)</f>
        <v>53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26.25" customHeight="1" x14ac:dyDescent="0.2">
      <c r="A111" s="3">
        <v>109</v>
      </c>
      <c r="B111" s="4">
        <v>43664</v>
      </c>
      <c r="C111" s="3" t="s">
        <v>267</v>
      </c>
      <c r="D111" s="3" t="s">
        <v>44</v>
      </c>
      <c r="E111" s="3">
        <v>2</v>
      </c>
      <c r="F111" s="3" t="s">
        <v>268</v>
      </c>
      <c r="G111" s="3" t="s">
        <v>31</v>
      </c>
      <c r="H111" s="3" t="s">
        <v>26</v>
      </c>
      <c r="I111" s="3" t="s">
        <v>14</v>
      </c>
      <c r="J111" s="5" t="s">
        <v>269</v>
      </c>
      <c r="K111" s="27" t="s">
        <v>262</v>
      </c>
      <c r="L111" s="6" t="s">
        <v>16</v>
      </c>
      <c r="M111" s="7">
        <v>3.1</v>
      </c>
      <c r="N111" s="7">
        <v>3</v>
      </c>
      <c r="O111" s="8" t="s">
        <v>23</v>
      </c>
      <c r="P111" s="7">
        <f t="shared" si="6"/>
        <v>191.05</v>
      </c>
      <c r="Q111" s="33">
        <f t="shared" si="7"/>
        <v>-3</v>
      </c>
      <c r="R111" s="9">
        <f t="shared" si="8"/>
        <v>-18.423150000000017</v>
      </c>
      <c r="S111" s="10">
        <f t="shared" si="9"/>
        <v>172.62684999999999</v>
      </c>
      <c r="T111" s="11">
        <f t="shared" si="10"/>
        <v>0.48623853211009177</v>
      </c>
      <c r="U111" s="12">
        <f t="shared" si="11"/>
        <v>-9.6431038995027585E-2</v>
      </c>
      <c r="V111">
        <f>COUNTIF($L$2:L111,1)</f>
        <v>53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5.75" customHeight="1" x14ac:dyDescent="0.2">
      <c r="A112" s="3">
        <v>110</v>
      </c>
      <c r="B112" s="4">
        <v>43664</v>
      </c>
      <c r="C112" s="3" t="s">
        <v>270</v>
      </c>
      <c r="D112" s="3" t="s">
        <v>44</v>
      </c>
      <c r="E112" s="3">
        <v>1</v>
      </c>
      <c r="F112" s="3" t="s">
        <v>146</v>
      </c>
      <c r="G112" s="3" t="s">
        <v>25</v>
      </c>
      <c r="H112" s="3" t="s">
        <v>26</v>
      </c>
      <c r="I112" s="3" t="s">
        <v>14</v>
      </c>
      <c r="J112" s="5" t="s">
        <v>36</v>
      </c>
      <c r="K112" s="27" t="s">
        <v>262</v>
      </c>
      <c r="L112" s="6" t="s">
        <v>16</v>
      </c>
      <c r="M112" s="7">
        <v>1.95</v>
      </c>
      <c r="N112" s="7">
        <v>1.5</v>
      </c>
      <c r="O112" s="8" t="s">
        <v>23</v>
      </c>
      <c r="P112" s="7">
        <f t="shared" si="6"/>
        <v>192.55</v>
      </c>
      <c r="Q112" s="33">
        <f t="shared" si="7"/>
        <v>-1.5</v>
      </c>
      <c r="R112" s="9">
        <f t="shared" si="8"/>
        <v>-19.923150000000017</v>
      </c>
      <c r="S112" s="10">
        <f t="shared" si="9"/>
        <v>172.62684999999999</v>
      </c>
      <c r="T112" s="11">
        <f t="shared" si="10"/>
        <v>0.48181818181818181</v>
      </c>
      <c r="U112" s="12">
        <f t="shared" si="11"/>
        <v>-0.10347000779018448</v>
      </c>
      <c r="V112">
        <f>COUNTIF($L$2:L112,1)</f>
        <v>53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5.75" customHeight="1" x14ac:dyDescent="0.2">
      <c r="A113" s="3">
        <v>111</v>
      </c>
      <c r="B113" s="4">
        <v>43665</v>
      </c>
      <c r="C113" s="3" t="s">
        <v>271</v>
      </c>
      <c r="D113" s="3" t="s">
        <v>44</v>
      </c>
      <c r="E113" s="3">
        <v>1</v>
      </c>
      <c r="F113" s="3" t="s">
        <v>272</v>
      </c>
      <c r="G113" s="3" t="s">
        <v>25</v>
      </c>
      <c r="H113" s="3" t="s">
        <v>26</v>
      </c>
      <c r="I113" s="3" t="s">
        <v>14</v>
      </c>
      <c r="J113" s="13" t="s">
        <v>273</v>
      </c>
      <c r="K113" s="27"/>
      <c r="L113" s="6" t="s">
        <v>17</v>
      </c>
      <c r="M113" s="7">
        <v>1.9</v>
      </c>
      <c r="N113" s="7">
        <v>1.5</v>
      </c>
      <c r="O113" s="8" t="s">
        <v>23</v>
      </c>
      <c r="P113" s="7">
        <f t="shared" si="6"/>
        <v>194.05</v>
      </c>
      <c r="Q113" s="31">
        <f t="shared" si="7"/>
        <v>1.2074999999999996</v>
      </c>
      <c r="R113" s="9">
        <f t="shared" si="8"/>
        <v>-18.715650000000018</v>
      </c>
      <c r="S113" s="10">
        <f t="shared" si="9"/>
        <v>175.33435</v>
      </c>
      <c r="T113" s="11">
        <f t="shared" si="10"/>
        <v>0.48648648648648651</v>
      </c>
      <c r="U113" s="12">
        <f t="shared" si="11"/>
        <v>-9.6447565060551452E-2</v>
      </c>
      <c r="V113">
        <f>COUNTIF($L$2:L113,1)</f>
        <v>54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5.75" customHeight="1" x14ac:dyDescent="0.2">
      <c r="A114" s="3">
        <v>112</v>
      </c>
      <c r="B114" s="4">
        <v>43665</v>
      </c>
      <c r="C114" s="3" t="s">
        <v>274</v>
      </c>
      <c r="D114" s="3" t="s">
        <v>44</v>
      </c>
      <c r="E114" s="3">
        <v>1</v>
      </c>
      <c r="F114" s="3" t="s">
        <v>87</v>
      </c>
      <c r="G114" s="3" t="s">
        <v>25</v>
      </c>
      <c r="H114" s="3" t="s">
        <v>26</v>
      </c>
      <c r="I114" s="3" t="s">
        <v>14</v>
      </c>
      <c r="J114" s="5" t="s">
        <v>34</v>
      </c>
      <c r="K114" s="27" t="s">
        <v>275</v>
      </c>
      <c r="L114" s="6" t="s">
        <v>16</v>
      </c>
      <c r="M114" s="7">
        <v>1.8</v>
      </c>
      <c r="N114" s="7">
        <v>2</v>
      </c>
      <c r="O114" s="8" t="s">
        <v>23</v>
      </c>
      <c r="P114" s="7">
        <f t="shared" si="6"/>
        <v>196.05</v>
      </c>
      <c r="Q114" s="33">
        <f t="shared" si="7"/>
        <v>-2</v>
      </c>
      <c r="R114" s="9">
        <f t="shared" si="8"/>
        <v>-20.715650000000018</v>
      </c>
      <c r="S114" s="10">
        <f t="shared" si="9"/>
        <v>175.33435</v>
      </c>
      <c r="T114" s="11">
        <f t="shared" si="10"/>
        <v>0.48214285714285715</v>
      </c>
      <c r="U114" s="12">
        <f t="shared" si="11"/>
        <v>-0.10566513644478455</v>
      </c>
      <c r="V114">
        <f>COUNTIF($L$2:L114,1)</f>
        <v>54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26.25" customHeight="1" x14ac:dyDescent="0.2">
      <c r="A115" s="3">
        <v>113</v>
      </c>
      <c r="B115" s="4">
        <v>43665</v>
      </c>
      <c r="C115" s="3" t="s">
        <v>276</v>
      </c>
      <c r="D115" s="3" t="s">
        <v>226</v>
      </c>
      <c r="E115" s="3">
        <v>2</v>
      </c>
      <c r="F115" s="3" t="s">
        <v>277</v>
      </c>
      <c r="G115" s="3" t="s">
        <v>25</v>
      </c>
      <c r="H115" s="3" t="s">
        <v>26</v>
      </c>
      <c r="I115" s="3" t="s">
        <v>14</v>
      </c>
      <c r="J115" s="5" t="s">
        <v>278</v>
      </c>
      <c r="K115" s="27"/>
      <c r="L115" s="6" t="s">
        <v>16</v>
      </c>
      <c r="M115" s="7">
        <v>2.19</v>
      </c>
      <c r="N115" s="7">
        <v>2.5</v>
      </c>
      <c r="O115" s="8" t="s">
        <v>23</v>
      </c>
      <c r="P115" s="7">
        <f t="shared" si="6"/>
        <v>198.55</v>
      </c>
      <c r="Q115" s="33">
        <f t="shared" si="7"/>
        <v>-2.5</v>
      </c>
      <c r="R115" s="9">
        <f t="shared" si="8"/>
        <v>-23.215650000000018</v>
      </c>
      <c r="S115" s="10">
        <f t="shared" si="9"/>
        <v>175.33435</v>
      </c>
      <c r="T115" s="11">
        <f t="shared" si="10"/>
        <v>0.47787610619469029</v>
      </c>
      <c r="U115" s="12">
        <f t="shared" si="11"/>
        <v>-0.11692596323344251</v>
      </c>
      <c r="V115">
        <f>COUNTIF($L$2:L115,1)</f>
        <v>54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5.75" customHeight="1" x14ac:dyDescent="0.2">
      <c r="A116" s="3">
        <v>114</v>
      </c>
      <c r="B116" s="4">
        <v>43666</v>
      </c>
      <c r="C116" s="3" t="s">
        <v>279</v>
      </c>
      <c r="D116" s="3" t="s">
        <v>44</v>
      </c>
      <c r="E116" s="3">
        <v>1</v>
      </c>
      <c r="F116" s="3" t="s">
        <v>204</v>
      </c>
      <c r="G116" s="3" t="s">
        <v>31</v>
      </c>
      <c r="H116" s="3" t="s">
        <v>26</v>
      </c>
      <c r="I116" s="3" t="s">
        <v>14</v>
      </c>
      <c r="J116" s="13" t="s">
        <v>273</v>
      </c>
      <c r="K116" s="27"/>
      <c r="L116" s="6" t="s">
        <v>17</v>
      </c>
      <c r="M116" s="7">
        <v>1.9</v>
      </c>
      <c r="N116" s="7">
        <v>2.5</v>
      </c>
      <c r="O116" s="8" t="s">
        <v>23</v>
      </c>
      <c r="P116" s="7">
        <f t="shared" si="6"/>
        <v>201.05</v>
      </c>
      <c r="Q116" s="31">
        <f t="shared" si="7"/>
        <v>2.0125000000000002</v>
      </c>
      <c r="R116" s="9">
        <f t="shared" si="8"/>
        <v>-21.203150000000019</v>
      </c>
      <c r="S116" s="10">
        <f t="shared" si="9"/>
        <v>179.84684999999999</v>
      </c>
      <c r="T116" s="11">
        <f t="shared" si="10"/>
        <v>0.48245614035087719</v>
      </c>
      <c r="U116" s="12">
        <f t="shared" si="11"/>
        <v>-0.10546207411091779</v>
      </c>
      <c r="V116">
        <f>COUNTIF($L$2:L116,1)</f>
        <v>55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5.75" customHeight="1" x14ac:dyDescent="0.2">
      <c r="A117" s="3">
        <v>115</v>
      </c>
      <c r="B117" s="4">
        <v>43666</v>
      </c>
      <c r="C117" s="3" t="s">
        <v>280</v>
      </c>
      <c r="D117" s="3" t="s">
        <v>44</v>
      </c>
      <c r="E117" s="3">
        <v>1</v>
      </c>
      <c r="F117" s="3" t="s">
        <v>281</v>
      </c>
      <c r="G117" s="3" t="s">
        <v>25</v>
      </c>
      <c r="H117" s="3" t="s">
        <v>26</v>
      </c>
      <c r="I117" s="3" t="s">
        <v>30</v>
      </c>
      <c r="J117" s="5" t="s">
        <v>46</v>
      </c>
      <c r="K117" s="27"/>
      <c r="L117" s="6" t="s">
        <v>16</v>
      </c>
      <c r="M117" s="7">
        <v>3.1</v>
      </c>
      <c r="N117" s="7">
        <v>0.5</v>
      </c>
      <c r="O117" s="8" t="s">
        <v>23</v>
      </c>
      <c r="P117" s="7">
        <f t="shared" si="6"/>
        <v>201.55</v>
      </c>
      <c r="Q117" s="33">
        <f t="shared" si="7"/>
        <v>-0.5</v>
      </c>
      <c r="R117" s="9">
        <f t="shared" si="8"/>
        <v>-21.703150000000019</v>
      </c>
      <c r="S117" s="10">
        <f t="shared" si="9"/>
        <v>179.84684999999999</v>
      </c>
      <c r="T117" s="11">
        <f t="shared" si="10"/>
        <v>0.47826086956521741</v>
      </c>
      <c r="U117" s="12">
        <f t="shared" si="11"/>
        <v>-0.10768122054080884</v>
      </c>
      <c r="V117">
        <f>COUNTIF($L$2:L117,1)</f>
        <v>55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5.75" customHeight="1" x14ac:dyDescent="0.2">
      <c r="A118" s="3">
        <v>116</v>
      </c>
      <c r="B118" s="4">
        <v>43666</v>
      </c>
      <c r="C118" s="3" t="s">
        <v>282</v>
      </c>
      <c r="D118" s="3" t="s">
        <v>44</v>
      </c>
      <c r="E118" s="3">
        <v>1</v>
      </c>
      <c r="F118" s="3" t="s">
        <v>221</v>
      </c>
      <c r="G118" s="3" t="s">
        <v>31</v>
      </c>
      <c r="H118" s="3" t="s">
        <v>26</v>
      </c>
      <c r="I118" s="3" t="s">
        <v>14</v>
      </c>
      <c r="J118" s="5" t="s">
        <v>283</v>
      </c>
      <c r="K118" s="27"/>
      <c r="L118" s="6" t="s">
        <v>16</v>
      </c>
      <c r="M118" s="7">
        <v>1.8</v>
      </c>
      <c r="N118" s="7">
        <v>2</v>
      </c>
      <c r="O118" s="8" t="s">
        <v>23</v>
      </c>
      <c r="P118" s="7">
        <f t="shared" si="6"/>
        <v>203.55</v>
      </c>
      <c r="Q118" s="33">
        <f t="shared" si="7"/>
        <v>-2</v>
      </c>
      <c r="R118" s="9">
        <f t="shared" si="8"/>
        <v>-23.703150000000019</v>
      </c>
      <c r="S118" s="10">
        <f t="shared" si="9"/>
        <v>179.84684999999999</v>
      </c>
      <c r="T118" s="11">
        <f t="shared" si="10"/>
        <v>0.47413793103448276</v>
      </c>
      <c r="U118" s="12">
        <f t="shared" si="11"/>
        <v>-0.1164487840825351</v>
      </c>
      <c r="V118">
        <f>COUNTIF($L$2:L118,1)</f>
        <v>55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5.75" customHeight="1" x14ac:dyDescent="0.2">
      <c r="A119" s="3">
        <v>117</v>
      </c>
      <c r="B119" s="4">
        <v>43666</v>
      </c>
      <c r="C119" s="3" t="s">
        <v>284</v>
      </c>
      <c r="D119" s="3" t="s">
        <v>44</v>
      </c>
      <c r="E119" s="3">
        <v>1</v>
      </c>
      <c r="F119" s="3" t="s">
        <v>38</v>
      </c>
      <c r="G119" s="3" t="s">
        <v>31</v>
      </c>
      <c r="H119" s="3" t="s">
        <v>26</v>
      </c>
      <c r="I119" s="3" t="s">
        <v>14</v>
      </c>
      <c r="J119" s="13" t="s">
        <v>35</v>
      </c>
      <c r="K119" s="27"/>
      <c r="L119" s="6" t="s">
        <v>17</v>
      </c>
      <c r="M119" s="7">
        <v>1.4</v>
      </c>
      <c r="N119" s="7">
        <v>2</v>
      </c>
      <c r="O119" s="8" t="s">
        <v>23</v>
      </c>
      <c r="P119" s="7">
        <f t="shared" si="6"/>
        <v>205.55</v>
      </c>
      <c r="Q119" s="31">
        <f t="shared" si="7"/>
        <v>0.6599999999999997</v>
      </c>
      <c r="R119" s="9">
        <f t="shared" si="8"/>
        <v>-23.043150000000018</v>
      </c>
      <c r="S119" s="10">
        <f t="shared" si="9"/>
        <v>182.50684999999999</v>
      </c>
      <c r="T119" s="11">
        <f t="shared" si="10"/>
        <v>0.47863247863247865</v>
      </c>
      <c r="U119" s="12">
        <f t="shared" si="11"/>
        <v>-0.11210484067136961</v>
      </c>
      <c r="V119">
        <f>COUNTIF($L$2:L119,1)</f>
        <v>56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5.75" customHeight="1" x14ac:dyDescent="0.2">
      <c r="A120" s="3">
        <v>118</v>
      </c>
      <c r="B120" s="4">
        <v>43666</v>
      </c>
      <c r="C120" s="3" t="s">
        <v>285</v>
      </c>
      <c r="D120" s="3" t="s">
        <v>44</v>
      </c>
      <c r="E120" s="3">
        <v>1</v>
      </c>
      <c r="F120" s="3" t="s">
        <v>65</v>
      </c>
      <c r="G120" s="3" t="s">
        <v>31</v>
      </c>
      <c r="H120" s="3" t="s">
        <v>26</v>
      </c>
      <c r="I120" s="3" t="s">
        <v>30</v>
      </c>
      <c r="J120" s="5" t="s">
        <v>36</v>
      </c>
      <c r="K120" s="27"/>
      <c r="L120" s="6" t="s">
        <v>16</v>
      </c>
      <c r="M120" s="7">
        <v>1.9750000000000001</v>
      </c>
      <c r="N120" s="7">
        <v>2</v>
      </c>
      <c r="O120" s="8" t="s">
        <v>23</v>
      </c>
      <c r="P120" s="7">
        <f t="shared" si="6"/>
        <v>207.55</v>
      </c>
      <c r="Q120" s="33">
        <f t="shared" si="7"/>
        <v>-2</v>
      </c>
      <c r="R120" s="9">
        <f t="shared" si="8"/>
        <v>-25.043150000000018</v>
      </c>
      <c r="S120" s="10">
        <f t="shared" si="9"/>
        <v>182.50684999999999</v>
      </c>
      <c r="T120" s="11">
        <f t="shared" si="10"/>
        <v>0.47457627118644069</v>
      </c>
      <c r="U120" s="12">
        <f t="shared" si="11"/>
        <v>-0.12066080462539158</v>
      </c>
      <c r="V120">
        <f>COUNTIF($L$2:L120,1)</f>
        <v>56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5.75" customHeight="1" x14ac:dyDescent="0.2">
      <c r="A121" s="3">
        <v>119</v>
      </c>
      <c r="B121" s="4">
        <v>43666</v>
      </c>
      <c r="C121" s="37" t="s">
        <v>286</v>
      </c>
      <c r="D121" s="3" t="s">
        <v>226</v>
      </c>
      <c r="E121" s="3">
        <v>1</v>
      </c>
      <c r="F121" s="3" t="s">
        <v>56</v>
      </c>
      <c r="G121" s="3" t="s">
        <v>28</v>
      </c>
      <c r="H121" s="3" t="s">
        <v>27</v>
      </c>
      <c r="I121" s="3" t="s">
        <v>30</v>
      </c>
      <c r="J121" s="13" t="s">
        <v>251</v>
      </c>
      <c r="K121" s="27"/>
      <c r="L121" s="6" t="s">
        <v>17</v>
      </c>
      <c r="M121" s="7">
        <v>2</v>
      </c>
      <c r="N121" s="7">
        <v>2</v>
      </c>
      <c r="O121" s="8" t="s">
        <v>15</v>
      </c>
      <c r="P121" s="7">
        <f t="shared" si="6"/>
        <v>209.55</v>
      </c>
      <c r="Q121" s="31">
        <f t="shared" si="7"/>
        <v>2</v>
      </c>
      <c r="R121" s="9">
        <f t="shared" si="8"/>
        <v>-23.043150000000018</v>
      </c>
      <c r="S121" s="10">
        <f t="shared" si="9"/>
        <v>186.50684999999999</v>
      </c>
      <c r="T121" s="11">
        <f t="shared" si="10"/>
        <v>0.47899159663865548</v>
      </c>
      <c r="U121" s="12">
        <f t="shared" si="11"/>
        <v>-0.1099649248389407</v>
      </c>
      <c r="V121">
        <f>COUNTIF($L$2:L121,1)</f>
        <v>57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5.75" customHeight="1" x14ac:dyDescent="0.2">
      <c r="A122" s="3">
        <v>120</v>
      </c>
      <c r="B122" s="4">
        <v>43666</v>
      </c>
      <c r="C122" s="3" t="s">
        <v>287</v>
      </c>
      <c r="D122" s="3" t="s">
        <v>44</v>
      </c>
      <c r="E122" s="3">
        <v>1</v>
      </c>
      <c r="F122" s="3" t="s">
        <v>288</v>
      </c>
      <c r="G122" s="3" t="s">
        <v>25</v>
      </c>
      <c r="H122" s="3" t="s">
        <v>26</v>
      </c>
      <c r="I122" s="3" t="s">
        <v>30</v>
      </c>
      <c r="J122" s="13" t="s">
        <v>193</v>
      </c>
      <c r="K122" s="27"/>
      <c r="L122" s="6" t="s">
        <v>17</v>
      </c>
      <c r="M122" s="7">
        <v>2.1</v>
      </c>
      <c r="N122" s="7">
        <v>1</v>
      </c>
      <c r="O122" s="8" t="s">
        <v>23</v>
      </c>
      <c r="P122" s="7">
        <f t="shared" si="6"/>
        <v>210.55</v>
      </c>
      <c r="Q122" s="31">
        <f t="shared" si="7"/>
        <v>0.99499999999999988</v>
      </c>
      <c r="R122" s="9">
        <f t="shared" si="8"/>
        <v>-22.048150000000017</v>
      </c>
      <c r="S122" s="10">
        <f t="shared" si="9"/>
        <v>188.50184999999999</v>
      </c>
      <c r="T122" s="11">
        <f t="shared" si="10"/>
        <v>0.48333333333333334</v>
      </c>
      <c r="U122" s="12">
        <f t="shared" si="11"/>
        <v>-0.10471693184516752</v>
      </c>
      <c r="V122">
        <f>COUNTIF($L$2:L122,1)</f>
        <v>58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5.75" customHeight="1" x14ac:dyDescent="0.2">
      <c r="A123" s="3">
        <v>121</v>
      </c>
      <c r="B123" s="4">
        <v>43666</v>
      </c>
      <c r="C123" s="3" t="s">
        <v>289</v>
      </c>
      <c r="D123" s="3" t="s">
        <v>142</v>
      </c>
      <c r="E123" s="3">
        <v>1</v>
      </c>
      <c r="F123" s="3" t="s">
        <v>151</v>
      </c>
      <c r="G123" s="3" t="s">
        <v>25</v>
      </c>
      <c r="H123" s="3" t="s">
        <v>26</v>
      </c>
      <c r="I123" s="3" t="s">
        <v>30</v>
      </c>
      <c r="J123" s="13" t="s">
        <v>78</v>
      </c>
      <c r="K123" s="27"/>
      <c r="L123" s="6" t="s">
        <v>17</v>
      </c>
      <c r="M123" s="7">
        <v>1.85</v>
      </c>
      <c r="N123" s="7">
        <v>2</v>
      </c>
      <c r="O123" s="8" t="s">
        <v>23</v>
      </c>
      <c r="P123" s="7">
        <f t="shared" si="6"/>
        <v>212.55</v>
      </c>
      <c r="Q123" s="31">
        <f t="shared" si="7"/>
        <v>1.5150000000000001</v>
      </c>
      <c r="R123" s="9">
        <f t="shared" si="8"/>
        <v>-20.533150000000017</v>
      </c>
      <c r="S123" s="10">
        <f t="shared" si="9"/>
        <v>192.01685000000001</v>
      </c>
      <c r="T123" s="11">
        <f t="shared" si="10"/>
        <v>0.48760330578512395</v>
      </c>
      <c r="U123" s="12">
        <f t="shared" si="11"/>
        <v>-9.6603857915784547E-2</v>
      </c>
      <c r="V123">
        <f>COUNTIF($L$2:L123,1)</f>
        <v>59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.75" customHeight="1" x14ac:dyDescent="0.2">
      <c r="A124" s="3">
        <v>122</v>
      </c>
      <c r="B124" s="4">
        <v>43666</v>
      </c>
      <c r="C124" s="3" t="s">
        <v>290</v>
      </c>
      <c r="D124" s="3" t="s">
        <v>142</v>
      </c>
      <c r="E124" s="3">
        <v>1</v>
      </c>
      <c r="F124" s="3" t="s">
        <v>151</v>
      </c>
      <c r="G124" s="3" t="s">
        <v>25</v>
      </c>
      <c r="H124" s="3" t="s">
        <v>26</v>
      </c>
      <c r="I124" s="3" t="s">
        <v>30</v>
      </c>
      <c r="J124" s="5" t="s">
        <v>110</v>
      </c>
      <c r="K124" s="27" t="s">
        <v>291</v>
      </c>
      <c r="L124" s="6" t="s">
        <v>16</v>
      </c>
      <c r="M124" s="7">
        <v>1.925</v>
      </c>
      <c r="N124" s="7">
        <v>2</v>
      </c>
      <c r="O124" s="8" t="s">
        <v>23</v>
      </c>
      <c r="P124" s="7">
        <f t="shared" si="6"/>
        <v>214.55</v>
      </c>
      <c r="Q124" s="33">
        <f t="shared" si="7"/>
        <v>-2</v>
      </c>
      <c r="R124" s="9">
        <f t="shared" si="8"/>
        <v>-22.533150000000017</v>
      </c>
      <c r="S124" s="10">
        <f t="shared" si="9"/>
        <v>192.01685000000001</v>
      </c>
      <c r="T124" s="11">
        <f t="shared" si="10"/>
        <v>0.48360655737704916</v>
      </c>
      <c r="U124" s="12">
        <f t="shared" si="11"/>
        <v>-0.1050251689582848</v>
      </c>
      <c r="V124">
        <f>COUNTIF($L$2:L124,1)</f>
        <v>59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.75" customHeight="1" x14ac:dyDescent="0.2">
      <c r="A125" s="3">
        <v>123</v>
      </c>
      <c r="B125" s="4">
        <v>43666</v>
      </c>
      <c r="C125" s="3" t="s">
        <v>292</v>
      </c>
      <c r="D125" s="3" t="s">
        <v>293</v>
      </c>
      <c r="E125" s="3">
        <v>1</v>
      </c>
      <c r="F125" s="3" t="s">
        <v>178</v>
      </c>
      <c r="G125" s="3" t="s">
        <v>25</v>
      </c>
      <c r="H125" s="3" t="s">
        <v>26</v>
      </c>
      <c r="I125" s="3" t="s">
        <v>30</v>
      </c>
      <c r="J125" s="13" t="s">
        <v>294</v>
      </c>
      <c r="K125" s="27"/>
      <c r="L125" s="6" t="s">
        <v>17</v>
      </c>
      <c r="M125" s="7">
        <v>1.95</v>
      </c>
      <c r="N125" s="7">
        <v>2</v>
      </c>
      <c r="O125" s="8" t="s">
        <v>23</v>
      </c>
      <c r="P125" s="7">
        <f t="shared" si="6"/>
        <v>216.55</v>
      </c>
      <c r="Q125" s="31">
        <f t="shared" si="7"/>
        <v>1.7049999999999996</v>
      </c>
      <c r="R125" s="9">
        <f t="shared" si="8"/>
        <v>-20.828150000000019</v>
      </c>
      <c r="S125" s="10">
        <f t="shared" si="9"/>
        <v>195.72184999999999</v>
      </c>
      <c r="T125" s="11">
        <f t="shared" si="10"/>
        <v>0.48780487804878048</v>
      </c>
      <c r="U125" s="12">
        <f t="shared" si="11"/>
        <v>-9.6181713230200971E-2</v>
      </c>
      <c r="V125">
        <f>COUNTIF($L$2:L125,1)</f>
        <v>60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.75" customHeight="1" x14ac:dyDescent="0.2">
      <c r="A126" s="3">
        <v>124</v>
      </c>
      <c r="B126" s="4">
        <v>43667</v>
      </c>
      <c r="C126" s="3" t="s">
        <v>295</v>
      </c>
      <c r="D126" s="3" t="s">
        <v>226</v>
      </c>
      <c r="E126" s="3">
        <v>1</v>
      </c>
      <c r="F126" s="3" t="s">
        <v>139</v>
      </c>
      <c r="G126" s="3" t="s">
        <v>28</v>
      </c>
      <c r="H126" s="3" t="s">
        <v>27</v>
      </c>
      <c r="I126" s="3" t="s">
        <v>30</v>
      </c>
      <c r="J126" s="13" t="s">
        <v>39</v>
      </c>
      <c r="K126" s="27"/>
      <c r="L126" s="6" t="s">
        <v>17</v>
      </c>
      <c r="M126" s="7">
        <v>2.0299999999999998</v>
      </c>
      <c r="N126" s="7">
        <v>2</v>
      </c>
      <c r="O126" s="8" t="s">
        <v>15</v>
      </c>
      <c r="P126" s="7">
        <f t="shared" si="6"/>
        <v>218.55</v>
      </c>
      <c r="Q126" s="31">
        <f t="shared" si="7"/>
        <v>2.0599999999999996</v>
      </c>
      <c r="R126" s="9">
        <f t="shared" si="8"/>
        <v>-18.76815000000002</v>
      </c>
      <c r="S126" s="10">
        <f t="shared" si="9"/>
        <v>199.78184999999999</v>
      </c>
      <c r="T126" s="11">
        <f t="shared" si="10"/>
        <v>0.49193548387096775</v>
      </c>
      <c r="U126" s="12">
        <f t="shared" si="11"/>
        <v>-8.5875772134523076E-2</v>
      </c>
      <c r="V126">
        <f>COUNTIF($L$2:L126,1)</f>
        <v>61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.75" customHeight="1" x14ac:dyDescent="0.2">
      <c r="A127" s="3">
        <v>125</v>
      </c>
      <c r="B127" s="4">
        <v>43667</v>
      </c>
      <c r="C127" s="3" t="s">
        <v>296</v>
      </c>
      <c r="D127" s="3" t="s">
        <v>226</v>
      </c>
      <c r="E127" s="3">
        <v>1</v>
      </c>
      <c r="F127" s="3" t="s">
        <v>233</v>
      </c>
      <c r="G127" s="3" t="s">
        <v>25</v>
      </c>
      <c r="H127" s="3" t="s">
        <v>29</v>
      </c>
      <c r="I127" s="3" t="s">
        <v>14</v>
      </c>
      <c r="J127" s="5" t="s">
        <v>37</v>
      </c>
      <c r="K127" s="27" t="s">
        <v>262</v>
      </c>
      <c r="L127" s="6" t="s">
        <v>16</v>
      </c>
      <c r="M127" s="7">
        <v>1.92</v>
      </c>
      <c r="N127" s="7">
        <v>0.75</v>
      </c>
      <c r="O127" s="8" t="s">
        <v>15</v>
      </c>
      <c r="P127" s="7">
        <f t="shared" si="6"/>
        <v>219.3</v>
      </c>
      <c r="Q127" s="33">
        <f t="shared" si="7"/>
        <v>-0.75</v>
      </c>
      <c r="R127" s="9">
        <f t="shared" si="8"/>
        <v>-19.51815000000002</v>
      </c>
      <c r="S127" s="10">
        <f t="shared" si="9"/>
        <v>199.78184999999999</v>
      </c>
      <c r="T127" s="11">
        <f t="shared" si="10"/>
        <v>0.48799999999999999</v>
      </c>
      <c r="U127" s="12">
        <f t="shared" si="11"/>
        <v>-8.9002051983584213E-2</v>
      </c>
      <c r="V127">
        <f>COUNTIF($L$2:L127,1)</f>
        <v>61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.75" customHeight="1" x14ac:dyDescent="0.2">
      <c r="A128" s="3">
        <v>126</v>
      </c>
      <c r="B128" s="4">
        <v>43667</v>
      </c>
      <c r="C128" s="3" t="s">
        <v>297</v>
      </c>
      <c r="D128" s="3" t="s">
        <v>226</v>
      </c>
      <c r="E128" s="3">
        <v>1</v>
      </c>
      <c r="F128" s="3" t="s">
        <v>298</v>
      </c>
      <c r="G128" s="3" t="s">
        <v>28</v>
      </c>
      <c r="H128" s="3" t="s">
        <v>27</v>
      </c>
      <c r="I128" s="3" t="s">
        <v>30</v>
      </c>
      <c r="J128" s="13" t="s">
        <v>85</v>
      </c>
      <c r="K128" s="27"/>
      <c r="L128" s="6" t="s">
        <v>17</v>
      </c>
      <c r="M128" s="7">
        <v>2.27</v>
      </c>
      <c r="N128" s="7">
        <v>1.5</v>
      </c>
      <c r="O128" s="8" t="s">
        <v>15</v>
      </c>
      <c r="P128" s="7">
        <f t="shared" si="6"/>
        <v>220.8</v>
      </c>
      <c r="Q128" s="31">
        <f t="shared" si="7"/>
        <v>1.9050000000000002</v>
      </c>
      <c r="R128" s="9">
        <f t="shared" si="8"/>
        <v>-17.613150000000019</v>
      </c>
      <c r="S128" s="10">
        <f t="shared" si="9"/>
        <v>203.18684999999999</v>
      </c>
      <c r="T128" s="11">
        <f t="shared" si="10"/>
        <v>0.49206349206349204</v>
      </c>
      <c r="U128" s="12">
        <f t="shared" si="11"/>
        <v>-7.9769701086956607E-2</v>
      </c>
      <c r="V128">
        <f>COUNTIF($L$2:L128,1)</f>
        <v>62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5.75" customHeight="1" x14ac:dyDescent="0.2">
      <c r="A129" s="3">
        <v>127</v>
      </c>
      <c r="B129" s="4">
        <v>43667</v>
      </c>
      <c r="C129" s="3" t="s">
        <v>297</v>
      </c>
      <c r="D129" s="3" t="s">
        <v>226</v>
      </c>
      <c r="E129" s="3">
        <v>1</v>
      </c>
      <c r="F129" s="3" t="s">
        <v>299</v>
      </c>
      <c r="G129" s="3" t="s">
        <v>25</v>
      </c>
      <c r="H129" s="3" t="s">
        <v>27</v>
      </c>
      <c r="I129" s="3" t="s">
        <v>30</v>
      </c>
      <c r="J129" s="13" t="s">
        <v>300</v>
      </c>
      <c r="K129" s="27"/>
      <c r="L129" s="6" t="s">
        <v>17</v>
      </c>
      <c r="M129" s="7">
        <v>1.94</v>
      </c>
      <c r="N129" s="7">
        <v>2</v>
      </c>
      <c r="O129" s="8" t="s">
        <v>15</v>
      </c>
      <c r="P129" s="7">
        <f t="shared" si="6"/>
        <v>222.8</v>
      </c>
      <c r="Q129" s="31">
        <f t="shared" si="7"/>
        <v>1.88</v>
      </c>
      <c r="R129" s="9">
        <f t="shared" si="8"/>
        <v>-15.73315000000002</v>
      </c>
      <c r="S129" s="10">
        <f t="shared" si="9"/>
        <v>207.06684999999999</v>
      </c>
      <c r="T129" s="11">
        <f t="shared" si="10"/>
        <v>0.49606299212598426</v>
      </c>
      <c r="U129" s="12">
        <f t="shared" si="11"/>
        <v>-7.0615574506283765E-2</v>
      </c>
      <c r="V129">
        <f>COUNTIF($L$2:L129,1)</f>
        <v>63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.75" customHeight="1" x14ac:dyDescent="0.2">
      <c r="A130" s="3">
        <v>128</v>
      </c>
      <c r="B130" s="4">
        <v>43667</v>
      </c>
      <c r="C130" s="3" t="s">
        <v>301</v>
      </c>
      <c r="D130" s="3" t="s">
        <v>44</v>
      </c>
      <c r="E130" s="3">
        <v>1</v>
      </c>
      <c r="F130" s="3" t="s">
        <v>302</v>
      </c>
      <c r="G130" s="3" t="s">
        <v>25</v>
      </c>
      <c r="H130" s="3" t="s">
        <v>26</v>
      </c>
      <c r="I130" s="3" t="s">
        <v>30</v>
      </c>
      <c r="J130" s="13" t="s">
        <v>147</v>
      </c>
      <c r="K130" s="27"/>
      <c r="L130" s="6" t="s">
        <v>17</v>
      </c>
      <c r="M130" s="7">
        <v>1.95</v>
      </c>
      <c r="N130" s="7">
        <v>2</v>
      </c>
      <c r="O130" s="8" t="s">
        <v>23</v>
      </c>
      <c r="P130" s="7">
        <f t="shared" si="6"/>
        <v>224.8</v>
      </c>
      <c r="Q130" s="31">
        <f t="shared" si="7"/>
        <v>1.7049999999999996</v>
      </c>
      <c r="R130" s="9">
        <f t="shared" si="8"/>
        <v>-14.02815000000002</v>
      </c>
      <c r="S130" s="10">
        <f t="shared" si="9"/>
        <v>210.77185</v>
      </c>
      <c r="T130" s="11">
        <f t="shared" si="10"/>
        <v>0.5</v>
      </c>
      <c r="U130" s="12">
        <f t="shared" si="11"/>
        <v>-6.2402802491103249E-2</v>
      </c>
      <c r="V130">
        <f>COUNTIF($L$2:L130,1)</f>
        <v>64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129</v>
      </c>
      <c r="B131" s="4">
        <v>43667</v>
      </c>
      <c r="C131" s="3" t="s">
        <v>303</v>
      </c>
      <c r="D131" s="3" t="s">
        <v>44</v>
      </c>
      <c r="E131" s="3">
        <v>1</v>
      </c>
      <c r="F131" s="3">
        <v>2</v>
      </c>
      <c r="G131" s="3" t="s">
        <v>25</v>
      </c>
      <c r="H131" s="3" t="s">
        <v>26</v>
      </c>
      <c r="I131" s="3" t="s">
        <v>30</v>
      </c>
      <c r="J131" s="5" t="s">
        <v>304</v>
      </c>
      <c r="K131" s="27"/>
      <c r="L131" s="6" t="s">
        <v>16</v>
      </c>
      <c r="M131" s="7">
        <v>3</v>
      </c>
      <c r="N131" s="7">
        <v>1</v>
      </c>
      <c r="O131" s="8" t="s">
        <v>23</v>
      </c>
      <c r="P131" s="7">
        <f t="shared" si="6"/>
        <v>225.8</v>
      </c>
      <c r="Q131" s="33">
        <f t="shared" si="7"/>
        <v>-1</v>
      </c>
      <c r="R131" s="9">
        <f t="shared" si="8"/>
        <v>-15.02815000000002</v>
      </c>
      <c r="S131" s="10">
        <f t="shared" si="9"/>
        <v>210.77185</v>
      </c>
      <c r="T131" s="11">
        <f t="shared" si="10"/>
        <v>0.49612403100775193</v>
      </c>
      <c r="U131" s="12">
        <f t="shared" si="11"/>
        <v>-6.6555137289636884E-2</v>
      </c>
      <c r="V131">
        <f>COUNTIF($L$2:L131,1)</f>
        <v>64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5.75" customHeight="1" x14ac:dyDescent="0.2">
      <c r="A132" s="3">
        <v>130</v>
      </c>
      <c r="B132" s="4">
        <v>43667</v>
      </c>
      <c r="C132" s="3" t="s">
        <v>305</v>
      </c>
      <c r="D132" s="3" t="s">
        <v>142</v>
      </c>
      <c r="E132" s="3">
        <v>1</v>
      </c>
      <c r="F132" s="3" t="s">
        <v>96</v>
      </c>
      <c r="G132" s="3" t="s">
        <v>28</v>
      </c>
      <c r="H132" s="3" t="s">
        <v>26</v>
      </c>
      <c r="I132" s="3" t="s">
        <v>30</v>
      </c>
      <c r="J132" s="13" t="s">
        <v>39</v>
      </c>
      <c r="K132" s="27"/>
      <c r="L132" s="6" t="s">
        <v>17</v>
      </c>
      <c r="M132" s="7">
        <v>2.0249999999999999</v>
      </c>
      <c r="N132" s="7">
        <v>1</v>
      </c>
      <c r="O132" s="8" t="s">
        <v>23</v>
      </c>
      <c r="P132" s="7">
        <f t="shared" si="6"/>
        <v>226.8</v>
      </c>
      <c r="Q132" s="31">
        <f t="shared" si="7"/>
        <v>0.92374999999999985</v>
      </c>
      <c r="R132" s="9">
        <f t="shared" si="8"/>
        <v>-14.10440000000002</v>
      </c>
      <c r="S132" s="10">
        <f t="shared" si="9"/>
        <v>212.69559999999998</v>
      </c>
      <c r="T132" s="11">
        <f t="shared" si="10"/>
        <v>0.5</v>
      </c>
      <c r="U132" s="12">
        <f t="shared" si="11"/>
        <v>-6.2188712522045969E-2</v>
      </c>
      <c r="V132">
        <f>COUNTIF($L$2:L132,1)</f>
        <v>65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5.75" customHeight="1" x14ac:dyDescent="0.2">
      <c r="A133" s="3">
        <v>131</v>
      </c>
      <c r="B133" s="4">
        <v>43667</v>
      </c>
      <c r="C133" s="3" t="s">
        <v>306</v>
      </c>
      <c r="D133" s="3" t="s">
        <v>44</v>
      </c>
      <c r="E133" s="3">
        <v>1</v>
      </c>
      <c r="F133" s="3" t="s">
        <v>307</v>
      </c>
      <c r="G133" s="3" t="s">
        <v>25</v>
      </c>
      <c r="H133" s="3" t="s">
        <v>26</v>
      </c>
      <c r="I133" s="3" t="s">
        <v>30</v>
      </c>
      <c r="J133" s="5" t="s">
        <v>308</v>
      </c>
      <c r="K133" s="27" t="s">
        <v>309</v>
      </c>
      <c r="L133" s="6" t="s">
        <v>16</v>
      </c>
      <c r="M133" s="7">
        <v>1.925</v>
      </c>
      <c r="N133" s="7">
        <v>1.5</v>
      </c>
      <c r="O133" s="8" t="s">
        <v>23</v>
      </c>
      <c r="P133" s="7">
        <f t="shared" si="6"/>
        <v>228.3</v>
      </c>
      <c r="Q133" s="33">
        <f t="shared" si="7"/>
        <v>-1.5</v>
      </c>
      <c r="R133" s="9">
        <f t="shared" si="8"/>
        <v>-15.60440000000002</v>
      </c>
      <c r="S133" s="10">
        <f t="shared" si="9"/>
        <v>212.69559999999998</v>
      </c>
      <c r="T133" s="11">
        <f t="shared" si="10"/>
        <v>0.49618320610687022</v>
      </c>
      <c r="U133" s="12">
        <f t="shared" si="11"/>
        <v>-6.8350416119141597E-2</v>
      </c>
      <c r="V133">
        <f>COUNTIF($L$2:L133,1)</f>
        <v>65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5.75" customHeight="1" x14ac:dyDescent="0.2">
      <c r="A134" s="3">
        <v>132</v>
      </c>
      <c r="B134" s="4">
        <v>43667</v>
      </c>
      <c r="C134" s="3" t="s">
        <v>301</v>
      </c>
      <c r="D134" s="3" t="s">
        <v>44</v>
      </c>
      <c r="E134" s="3">
        <v>1</v>
      </c>
      <c r="F134" s="3" t="s">
        <v>307</v>
      </c>
      <c r="G134" s="3" t="s">
        <v>25</v>
      </c>
      <c r="H134" s="3" t="s">
        <v>26</v>
      </c>
      <c r="I134" s="3" t="s">
        <v>30</v>
      </c>
      <c r="J134" s="13" t="s">
        <v>170</v>
      </c>
      <c r="K134" s="27"/>
      <c r="L134" s="6" t="s">
        <v>17</v>
      </c>
      <c r="M134" s="7">
        <v>1.95</v>
      </c>
      <c r="N134" s="7">
        <v>2</v>
      </c>
      <c r="O134" s="8" t="s">
        <v>23</v>
      </c>
      <c r="P134" s="7">
        <f t="shared" ref="P134:P197" si="12">P133+N134</f>
        <v>230.3</v>
      </c>
      <c r="Q134" s="31">
        <f t="shared" ref="Q134:Q197" si="13">IF(AND(L134="1",O134="ja"),(N134*M134*0.95)-N134,IF(AND(L134="1",O134="nein"),N134*M134-N134,-N134))</f>
        <v>1.7049999999999996</v>
      </c>
      <c r="R134" s="9">
        <f t="shared" ref="R134:R197" si="14">R133+Q134</f>
        <v>-13.89940000000002</v>
      </c>
      <c r="S134" s="10">
        <f t="shared" ref="S134:S197" si="15">P134+R134</f>
        <v>216.4006</v>
      </c>
      <c r="T134" s="11">
        <f t="shared" ref="T134:T197" si="16">V134/W134</f>
        <v>0.5</v>
      </c>
      <c r="U134" s="12">
        <f t="shared" ref="U134:U197" si="17">((S134-P134)/P134)*100%</f>
        <v>-6.0353452019105573E-2</v>
      </c>
      <c r="V134">
        <f>COUNTIF($L$2:L134,1)</f>
        <v>66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.75" customHeight="1" x14ac:dyDescent="0.2">
      <c r="A135" s="3">
        <v>133</v>
      </c>
      <c r="B135" s="4">
        <v>43667</v>
      </c>
      <c r="C135" s="3" t="s">
        <v>310</v>
      </c>
      <c r="D135" s="3" t="s">
        <v>44</v>
      </c>
      <c r="E135" s="3">
        <v>1</v>
      </c>
      <c r="F135" s="3" t="s">
        <v>256</v>
      </c>
      <c r="G135" s="3" t="s">
        <v>25</v>
      </c>
      <c r="H135" s="3" t="s">
        <v>26</v>
      </c>
      <c r="I135" s="3" t="s">
        <v>30</v>
      </c>
      <c r="J135" s="13" t="s">
        <v>69</v>
      </c>
      <c r="K135" s="27"/>
      <c r="L135" s="6" t="s">
        <v>17</v>
      </c>
      <c r="M135" s="7">
        <v>1.875</v>
      </c>
      <c r="N135" s="7">
        <v>1.5</v>
      </c>
      <c r="O135" s="8" t="s">
        <v>23</v>
      </c>
      <c r="P135" s="7">
        <f t="shared" si="12"/>
        <v>231.8</v>
      </c>
      <c r="Q135" s="31">
        <f t="shared" si="13"/>
        <v>1.171875</v>
      </c>
      <c r="R135" s="9">
        <f t="shared" si="14"/>
        <v>-12.72752500000002</v>
      </c>
      <c r="S135" s="10">
        <f t="shared" si="15"/>
        <v>219.072475</v>
      </c>
      <c r="T135" s="11">
        <f t="shared" si="16"/>
        <v>0.50375939849624063</v>
      </c>
      <c r="U135" s="12">
        <f t="shared" si="17"/>
        <v>-5.4907355478861143E-2</v>
      </c>
      <c r="V135">
        <f>COUNTIF($L$2:L135,1)</f>
        <v>67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5.75" customHeight="1" x14ac:dyDescent="0.2">
      <c r="A136" s="3">
        <v>134</v>
      </c>
      <c r="B136" s="4">
        <v>43667</v>
      </c>
      <c r="C136" s="3" t="s">
        <v>311</v>
      </c>
      <c r="D136" s="3" t="s">
        <v>44</v>
      </c>
      <c r="E136" s="3">
        <v>1</v>
      </c>
      <c r="F136" s="3" t="s">
        <v>146</v>
      </c>
      <c r="G136" s="3" t="s">
        <v>25</v>
      </c>
      <c r="H136" s="3" t="s">
        <v>26</v>
      </c>
      <c r="I136" s="3" t="s">
        <v>30</v>
      </c>
      <c r="J136" s="5" t="s">
        <v>37</v>
      </c>
      <c r="K136" s="27"/>
      <c r="L136" s="6" t="s">
        <v>16</v>
      </c>
      <c r="M136" s="7">
        <v>1.9</v>
      </c>
      <c r="N136" s="7">
        <v>1.5</v>
      </c>
      <c r="O136" s="8" t="s">
        <v>23</v>
      </c>
      <c r="P136" s="7">
        <f t="shared" si="12"/>
        <v>233.3</v>
      </c>
      <c r="Q136" s="33">
        <f t="shared" si="13"/>
        <v>-1.5</v>
      </c>
      <c r="R136" s="9">
        <f t="shared" si="14"/>
        <v>-14.22752500000002</v>
      </c>
      <c r="S136" s="10">
        <f t="shared" si="15"/>
        <v>219.072475</v>
      </c>
      <c r="T136" s="11">
        <f t="shared" si="16"/>
        <v>0.5</v>
      </c>
      <c r="U136" s="12">
        <f t="shared" si="17"/>
        <v>-6.0983819117016773E-2</v>
      </c>
      <c r="V136">
        <f>COUNTIF($L$2:L136,1)</f>
        <v>67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5.75" customHeight="1" x14ac:dyDescent="0.2">
      <c r="A137" s="3">
        <v>135</v>
      </c>
      <c r="B137" s="4">
        <v>43667</v>
      </c>
      <c r="C137" s="3" t="s">
        <v>311</v>
      </c>
      <c r="D137" s="3" t="s">
        <v>44</v>
      </c>
      <c r="E137" s="3">
        <v>1</v>
      </c>
      <c r="F137" s="3" t="s">
        <v>312</v>
      </c>
      <c r="G137" s="3" t="s">
        <v>25</v>
      </c>
      <c r="H137" s="3" t="s">
        <v>26</v>
      </c>
      <c r="I137" s="3" t="s">
        <v>30</v>
      </c>
      <c r="J137" s="13" t="s">
        <v>273</v>
      </c>
      <c r="K137" s="27"/>
      <c r="L137" s="6" t="s">
        <v>17</v>
      </c>
      <c r="M137" s="7">
        <v>1.9</v>
      </c>
      <c r="N137" s="7">
        <v>2</v>
      </c>
      <c r="O137" s="8" t="s">
        <v>23</v>
      </c>
      <c r="P137" s="7">
        <f t="shared" si="12"/>
        <v>235.3</v>
      </c>
      <c r="Q137" s="31">
        <f t="shared" si="13"/>
        <v>1.6099999999999999</v>
      </c>
      <c r="R137" s="9">
        <f t="shared" si="14"/>
        <v>-12.61752500000002</v>
      </c>
      <c r="S137" s="10">
        <f t="shared" si="15"/>
        <v>222.68247499999998</v>
      </c>
      <c r="T137" s="11">
        <f t="shared" si="16"/>
        <v>0.50370370370370365</v>
      </c>
      <c r="U137" s="12">
        <f t="shared" si="17"/>
        <v>-5.3623140671483334E-2</v>
      </c>
      <c r="V137">
        <f>COUNTIF($L$2:L137,1)</f>
        <v>68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.75" customHeight="1" x14ac:dyDescent="0.2">
      <c r="A138" s="3">
        <v>136</v>
      </c>
      <c r="B138" s="4">
        <v>43668</v>
      </c>
      <c r="C138" s="3" t="s">
        <v>313</v>
      </c>
      <c r="D138" s="3" t="s">
        <v>44</v>
      </c>
      <c r="E138" s="3">
        <v>1</v>
      </c>
      <c r="F138" s="3" t="s">
        <v>314</v>
      </c>
      <c r="G138" s="3" t="s">
        <v>25</v>
      </c>
      <c r="H138" s="3" t="s">
        <v>27</v>
      </c>
      <c r="I138" s="3" t="s">
        <v>30</v>
      </c>
      <c r="J138" s="13" t="s">
        <v>52</v>
      </c>
      <c r="K138" s="27"/>
      <c r="L138" s="6" t="s">
        <v>17</v>
      </c>
      <c r="M138" s="7">
        <v>1.94</v>
      </c>
      <c r="N138" s="7">
        <v>1.5</v>
      </c>
      <c r="O138" s="8" t="s">
        <v>15</v>
      </c>
      <c r="P138" s="7">
        <f t="shared" si="12"/>
        <v>236.8</v>
      </c>
      <c r="Q138" s="31">
        <f t="shared" si="13"/>
        <v>1.4100000000000001</v>
      </c>
      <c r="R138" s="9">
        <f t="shared" si="14"/>
        <v>-11.20752500000002</v>
      </c>
      <c r="S138" s="10">
        <f t="shared" si="15"/>
        <v>225.59247499999998</v>
      </c>
      <c r="T138" s="11">
        <f t="shared" si="16"/>
        <v>0.50735294117647056</v>
      </c>
      <c r="U138" s="12">
        <f t="shared" si="17"/>
        <v>-4.7329075168919051E-2</v>
      </c>
      <c r="V138">
        <f>COUNTIF($L$2:L138,1)</f>
        <v>69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.75" customHeight="1" x14ac:dyDescent="0.2">
      <c r="A139" s="3">
        <v>137</v>
      </c>
      <c r="B139" s="4">
        <v>43668</v>
      </c>
      <c r="C139" s="3" t="s">
        <v>313</v>
      </c>
      <c r="D139" s="3" t="s">
        <v>44</v>
      </c>
      <c r="E139" s="3">
        <v>1</v>
      </c>
      <c r="F139" s="3" t="s">
        <v>122</v>
      </c>
      <c r="G139" s="3" t="s">
        <v>25</v>
      </c>
      <c r="H139" s="3" t="s">
        <v>27</v>
      </c>
      <c r="I139" s="3" t="s">
        <v>30</v>
      </c>
      <c r="J139" s="5" t="s">
        <v>52</v>
      </c>
      <c r="K139" s="27"/>
      <c r="L139" s="6" t="s">
        <v>16</v>
      </c>
      <c r="M139" s="7">
        <v>2.38</v>
      </c>
      <c r="N139" s="7">
        <v>1</v>
      </c>
      <c r="O139" s="8" t="s">
        <v>15</v>
      </c>
      <c r="P139" s="7">
        <f t="shared" si="12"/>
        <v>237.8</v>
      </c>
      <c r="Q139" s="33">
        <f t="shared" si="13"/>
        <v>-1</v>
      </c>
      <c r="R139" s="9">
        <f t="shared" si="14"/>
        <v>-12.20752500000002</v>
      </c>
      <c r="S139" s="10">
        <f t="shared" si="15"/>
        <v>225.59247499999998</v>
      </c>
      <c r="T139" s="11">
        <f t="shared" si="16"/>
        <v>0.5036496350364964</v>
      </c>
      <c r="U139" s="12">
        <f t="shared" si="17"/>
        <v>-5.133526072329702E-2</v>
      </c>
      <c r="V139">
        <f>COUNTIF($L$2:L139,1)</f>
        <v>69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5.75" customHeight="1" x14ac:dyDescent="0.2">
      <c r="A140" s="3">
        <v>138</v>
      </c>
      <c r="B140" s="4">
        <v>43668</v>
      </c>
      <c r="C140" s="3" t="s">
        <v>313</v>
      </c>
      <c r="D140" s="3" t="s">
        <v>44</v>
      </c>
      <c r="E140" s="3">
        <v>1</v>
      </c>
      <c r="F140" s="3" t="s">
        <v>315</v>
      </c>
      <c r="G140" s="3" t="s">
        <v>25</v>
      </c>
      <c r="H140" s="3" t="s">
        <v>27</v>
      </c>
      <c r="I140" s="3" t="s">
        <v>30</v>
      </c>
      <c r="J140" s="5" t="s">
        <v>52</v>
      </c>
      <c r="K140" s="27"/>
      <c r="L140" s="6" t="s">
        <v>16</v>
      </c>
      <c r="M140" s="7">
        <v>2.06</v>
      </c>
      <c r="N140" s="7">
        <v>1.5</v>
      </c>
      <c r="O140" s="8" t="s">
        <v>15</v>
      </c>
      <c r="P140" s="7">
        <f t="shared" si="12"/>
        <v>239.3</v>
      </c>
      <c r="Q140" s="33">
        <f t="shared" si="13"/>
        <v>-1.5</v>
      </c>
      <c r="R140" s="9">
        <f t="shared" si="14"/>
        <v>-13.70752500000002</v>
      </c>
      <c r="S140" s="10">
        <f t="shared" si="15"/>
        <v>225.59247499999998</v>
      </c>
      <c r="T140" s="11">
        <f t="shared" si="16"/>
        <v>0.5</v>
      </c>
      <c r="U140" s="12">
        <f t="shared" si="17"/>
        <v>-5.7281759297952491E-2</v>
      </c>
      <c r="V140">
        <f>COUNTIF($L$2:L140,1)</f>
        <v>69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.75" customHeight="1" x14ac:dyDescent="0.2">
      <c r="A141" s="3">
        <v>139</v>
      </c>
      <c r="B141" s="4">
        <v>43669</v>
      </c>
      <c r="C141" s="3" t="s">
        <v>316</v>
      </c>
      <c r="D141" s="3" t="s">
        <v>44</v>
      </c>
      <c r="E141" s="3">
        <v>1</v>
      </c>
      <c r="F141" s="3" t="s">
        <v>317</v>
      </c>
      <c r="G141" s="3" t="s">
        <v>28</v>
      </c>
      <c r="H141" s="3" t="s">
        <v>26</v>
      </c>
      <c r="I141" s="3" t="s">
        <v>14</v>
      </c>
      <c r="J141" s="5" t="s">
        <v>147</v>
      </c>
      <c r="K141" s="27"/>
      <c r="L141" s="6" t="s">
        <v>16</v>
      </c>
      <c r="M141" s="7">
        <v>1.9</v>
      </c>
      <c r="N141" s="7">
        <v>1.5</v>
      </c>
      <c r="O141" s="8" t="s">
        <v>23</v>
      </c>
      <c r="P141" s="7">
        <f t="shared" si="12"/>
        <v>240.8</v>
      </c>
      <c r="Q141" s="33">
        <f t="shared" si="13"/>
        <v>-1.5</v>
      </c>
      <c r="R141" s="9">
        <f t="shared" si="14"/>
        <v>-15.20752500000002</v>
      </c>
      <c r="S141" s="10">
        <f t="shared" si="15"/>
        <v>225.59247499999998</v>
      </c>
      <c r="T141" s="11">
        <f t="shared" si="16"/>
        <v>0.49640287769784175</v>
      </c>
      <c r="U141" s="12">
        <f t="shared" si="17"/>
        <v>-6.315417358804E-2</v>
      </c>
      <c r="V141">
        <f>COUNTIF($L$2:L141,1)</f>
        <v>69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5.75" customHeight="1" x14ac:dyDescent="0.2">
      <c r="A142" s="3">
        <v>140</v>
      </c>
      <c r="B142" s="4">
        <v>43669</v>
      </c>
      <c r="C142" s="3" t="s">
        <v>318</v>
      </c>
      <c r="D142" s="3" t="s">
        <v>44</v>
      </c>
      <c r="E142" s="3">
        <v>1</v>
      </c>
      <c r="F142" s="3" t="s">
        <v>319</v>
      </c>
      <c r="G142" s="3" t="s">
        <v>25</v>
      </c>
      <c r="H142" s="3" t="s">
        <v>27</v>
      </c>
      <c r="I142" s="3" t="s">
        <v>30</v>
      </c>
      <c r="J142" s="13" t="s">
        <v>320</v>
      </c>
      <c r="K142" s="27"/>
      <c r="L142" s="6" t="s">
        <v>17</v>
      </c>
      <c r="M142" s="7">
        <v>2.1</v>
      </c>
      <c r="N142" s="7">
        <v>2</v>
      </c>
      <c r="O142" s="8" t="s">
        <v>15</v>
      </c>
      <c r="P142" s="7">
        <f t="shared" si="12"/>
        <v>242.8</v>
      </c>
      <c r="Q142" s="31">
        <f t="shared" si="13"/>
        <v>2.2000000000000002</v>
      </c>
      <c r="R142" s="28">
        <f t="shared" si="14"/>
        <v>-13.007525000000019</v>
      </c>
      <c r="S142" s="29">
        <f t="shared" si="15"/>
        <v>229.792475</v>
      </c>
      <c r="T142" s="30">
        <f t="shared" si="16"/>
        <v>0.5</v>
      </c>
      <c r="U142" s="12">
        <f t="shared" si="17"/>
        <v>-5.3573002471169751E-2</v>
      </c>
      <c r="V142">
        <f>COUNTIF($L$2:L142,1)</f>
        <v>70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.75" customHeight="1" x14ac:dyDescent="0.2">
      <c r="A143" s="3">
        <v>141</v>
      </c>
      <c r="B143" s="4">
        <v>43669</v>
      </c>
      <c r="C143" s="3" t="s">
        <v>321</v>
      </c>
      <c r="D143" s="3" t="s">
        <v>44</v>
      </c>
      <c r="E143" s="3">
        <v>1</v>
      </c>
      <c r="F143" s="3" t="s">
        <v>146</v>
      </c>
      <c r="G143" s="3" t="s">
        <v>25</v>
      </c>
      <c r="H143" s="3" t="s">
        <v>26</v>
      </c>
      <c r="I143" s="3" t="s">
        <v>14</v>
      </c>
      <c r="J143" s="13" t="s">
        <v>322</v>
      </c>
      <c r="K143" s="27"/>
      <c r="L143" s="6" t="s">
        <v>17</v>
      </c>
      <c r="M143" s="7">
        <v>1.85</v>
      </c>
      <c r="N143" s="7">
        <v>3</v>
      </c>
      <c r="O143" s="8" t="s">
        <v>23</v>
      </c>
      <c r="P143" s="7">
        <f t="shared" si="12"/>
        <v>245.8</v>
      </c>
      <c r="Q143" s="31">
        <f t="shared" si="13"/>
        <v>2.2725000000000009</v>
      </c>
      <c r="R143" s="9">
        <f t="shared" si="14"/>
        <v>-10.735025000000018</v>
      </c>
      <c r="S143" s="10">
        <f t="shared" si="15"/>
        <v>235.064975</v>
      </c>
      <c r="T143" s="11">
        <f t="shared" si="16"/>
        <v>0.50354609929078009</v>
      </c>
      <c r="U143" s="12">
        <f t="shared" si="17"/>
        <v>-4.3673820179007353E-2</v>
      </c>
      <c r="V143">
        <f>COUNTIF($L$2:L143,1)</f>
        <v>71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5.75" customHeight="1" x14ac:dyDescent="0.2">
      <c r="A144" s="3">
        <v>142</v>
      </c>
      <c r="B144" s="4">
        <v>43669</v>
      </c>
      <c r="C144" s="3" t="s">
        <v>321</v>
      </c>
      <c r="D144" s="3" t="s">
        <v>44</v>
      </c>
      <c r="E144" s="3">
        <v>1</v>
      </c>
      <c r="F144" s="3" t="s">
        <v>323</v>
      </c>
      <c r="G144" s="3" t="s">
        <v>25</v>
      </c>
      <c r="H144" s="3" t="s">
        <v>26</v>
      </c>
      <c r="I144" s="3" t="s">
        <v>30</v>
      </c>
      <c r="J144" s="5" t="s">
        <v>324</v>
      </c>
      <c r="K144" s="27"/>
      <c r="L144" s="6" t="s">
        <v>16</v>
      </c>
      <c r="M144" s="7">
        <v>1.85</v>
      </c>
      <c r="N144" s="7">
        <v>1.5</v>
      </c>
      <c r="O144" s="8" t="s">
        <v>23</v>
      </c>
      <c r="P144" s="7">
        <f t="shared" si="12"/>
        <v>247.3</v>
      </c>
      <c r="Q144" s="33">
        <f t="shared" si="13"/>
        <v>-1.5</v>
      </c>
      <c r="R144" s="9">
        <f t="shared" si="14"/>
        <v>-12.235025000000018</v>
      </c>
      <c r="S144" s="10">
        <f t="shared" si="15"/>
        <v>235.064975</v>
      </c>
      <c r="T144" s="11">
        <f t="shared" si="16"/>
        <v>0.5</v>
      </c>
      <c r="U144" s="12">
        <f t="shared" si="17"/>
        <v>-4.9474423776789352E-2</v>
      </c>
      <c r="V144">
        <f>COUNTIF($L$2:L144,1)</f>
        <v>71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5.75" customHeight="1" x14ac:dyDescent="0.2">
      <c r="A145" s="3">
        <v>143</v>
      </c>
      <c r="B145" s="4">
        <v>43669</v>
      </c>
      <c r="C145" s="3" t="s">
        <v>325</v>
      </c>
      <c r="D145" s="3" t="s">
        <v>44</v>
      </c>
      <c r="E145" s="3">
        <v>1</v>
      </c>
      <c r="F145" s="3" t="s">
        <v>51</v>
      </c>
      <c r="G145" s="3" t="s">
        <v>25</v>
      </c>
      <c r="H145" s="3" t="s">
        <v>26</v>
      </c>
      <c r="I145" s="3" t="s">
        <v>30</v>
      </c>
      <c r="J145" s="13" t="s">
        <v>326</v>
      </c>
      <c r="K145" s="27"/>
      <c r="L145" s="6" t="s">
        <v>17</v>
      </c>
      <c r="M145" s="7">
        <v>1.8</v>
      </c>
      <c r="N145" s="7">
        <v>2</v>
      </c>
      <c r="O145" s="8" t="s">
        <v>23</v>
      </c>
      <c r="P145" s="7">
        <f t="shared" si="12"/>
        <v>249.3</v>
      </c>
      <c r="Q145" s="31">
        <f t="shared" si="13"/>
        <v>1.42</v>
      </c>
      <c r="R145" s="9">
        <f t="shared" si="14"/>
        <v>-10.815025000000018</v>
      </c>
      <c r="S145" s="10">
        <f t="shared" si="15"/>
        <v>238.48497499999999</v>
      </c>
      <c r="T145" s="11">
        <f t="shared" si="16"/>
        <v>0.50349650349650354</v>
      </c>
      <c r="U145" s="12">
        <f t="shared" si="17"/>
        <v>-4.3381568391496268E-2</v>
      </c>
      <c r="V145">
        <f>COUNTIF($L$2:L145,1)</f>
        <v>72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5.75" customHeight="1" x14ac:dyDescent="0.2">
      <c r="A146" s="3">
        <v>144</v>
      </c>
      <c r="B146" s="4">
        <v>43669</v>
      </c>
      <c r="C146" s="3" t="s">
        <v>327</v>
      </c>
      <c r="D146" s="3" t="s">
        <v>44</v>
      </c>
      <c r="E146" s="3">
        <v>1</v>
      </c>
      <c r="F146" s="3" t="s">
        <v>328</v>
      </c>
      <c r="G146" s="3" t="s">
        <v>25</v>
      </c>
      <c r="H146" s="3" t="s">
        <v>26</v>
      </c>
      <c r="I146" s="3" t="s">
        <v>30</v>
      </c>
      <c r="J146" s="13" t="s">
        <v>181</v>
      </c>
      <c r="K146" s="27"/>
      <c r="L146" s="6" t="s">
        <v>17</v>
      </c>
      <c r="M146" s="7">
        <v>2.0750000000000002</v>
      </c>
      <c r="N146" s="7">
        <v>2</v>
      </c>
      <c r="O146" s="8" t="s">
        <v>23</v>
      </c>
      <c r="P146" s="7">
        <f t="shared" si="12"/>
        <v>251.3</v>
      </c>
      <c r="Q146" s="31">
        <f t="shared" si="13"/>
        <v>1.9425000000000003</v>
      </c>
      <c r="R146" s="9">
        <f t="shared" si="14"/>
        <v>-8.8725250000000173</v>
      </c>
      <c r="S146" s="10">
        <f t="shared" si="15"/>
        <v>242.42747499999999</v>
      </c>
      <c r="T146" s="11">
        <f t="shared" si="16"/>
        <v>0.50694444444444442</v>
      </c>
      <c r="U146" s="12">
        <f t="shared" si="17"/>
        <v>-3.5306506167926875E-2</v>
      </c>
      <c r="V146">
        <f>COUNTIF($L$2:L146,1)</f>
        <v>73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5.75" customHeight="1" x14ac:dyDescent="0.2">
      <c r="A147" s="3">
        <v>145</v>
      </c>
      <c r="B147" s="4">
        <v>43669</v>
      </c>
      <c r="C147" s="3" t="s">
        <v>329</v>
      </c>
      <c r="D147" s="3" t="s">
        <v>44</v>
      </c>
      <c r="E147" s="3">
        <v>1</v>
      </c>
      <c r="F147" s="3" t="s">
        <v>190</v>
      </c>
      <c r="G147" s="3" t="s">
        <v>25</v>
      </c>
      <c r="H147" s="3" t="s">
        <v>26</v>
      </c>
      <c r="I147" s="3" t="s">
        <v>30</v>
      </c>
      <c r="J147" s="13" t="s">
        <v>330</v>
      </c>
      <c r="K147" s="27"/>
      <c r="L147" s="6" t="s">
        <v>17</v>
      </c>
      <c r="M147" s="7">
        <v>2</v>
      </c>
      <c r="N147" s="7">
        <v>1.5</v>
      </c>
      <c r="O147" s="8" t="s">
        <v>23</v>
      </c>
      <c r="P147" s="7">
        <f t="shared" si="12"/>
        <v>252.8</v>
      </c>
      <c r="Q147" s="31">
        <f t="shared" si="13"/>
        <v>1.3499999999999996</v>
      </c>
      <c r="R147" s="9">
        <f t="shared" si="14"/>
        <v>-7.5225250000000177</v>
      </c>
      <c r="S147" s="10">
        <f t="shared" si="15"/>
        <v>245.27747499999998</v>
      </c>
      <c r="T147" s="11">
        <f t="shared" si="16"/>
        <v>0.51034482758620692</v>
      </c>
      <c r="U147" s="12">
        <f t="shared" si="17"/>
        <v>-2.9756823575949484E-2</v>
      </c>
      <c r="V147">
        <f>COUNTIF($L$2:L147,1)</f>
        <v>74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15.75" customHeight="1" x14ac:dyDescent="0.2">
      <c r="A148" s="3">
        <v>146</v>
      </c>
      <c r="B148" s="4">
        <v>43669</v>
      </c>
      <c r="C148" s="3" t="s">
        <v>329</v>
      </c>
      <c r="D148" s="3" t="s">
        <v>44</v>
      </c>
      <c r="E148" s="3">
        <v>1</v>
      </c>
      <c r="F148" s="3" t="s">
        <v>87</v>
      </c>
      <c r="G148" s="3" t="s">
        <v>25</v>
      </c>
      <c r="H148" s="3" t="s">
        <v>26</v>
      </c>
      <c r="I148" s="3" t="s">
        <v>30</v>
      </c>
      <c r="J148" s="13" t="s">
        <v>330</v>
      </c>
      <c r="K148" s="27"/>
      <c r="L148" s="6" t="s">
        <v>17</v>
      </c>
      <c r="M148" s="7">
        <v>2.25</v>
      </c>
      <c r="N148" s="7">
        <v>1</v>
      </c>
      <c r="O148" s="8" t="s">
        <v>23</v>
      </c>
      <c r="P148" s="7">
        <f t="shared" si="12"/>
        <v>253.8</v>
      </c>
      <c r="Q148" s="31">
        <f t="shared" si="13"/>
        <v>1.1374999999999997</v>
      </c>
      <c r="R148" s="9">
        <f t="shared" si="14"/>
        <v>-6.3850250000000184</v>
      </c>
      <c r="S148" s="10">
        <f t="shared" si="15"/>
        <v>247.414975</v>
      </c>
      <c r="T148" s="11">
        <f t="shared" si="16"/>
        <v>0.51369863013698636</v>
      </c>
      <c r="U148" s="12">
        <f t="shared" si="17"/>
        <v>-2.5157702915681691E-2</v>
      </c>
      <c r="V148">
        <f>COUNTIF($L$2:L148,1)</f>
        <v>75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5.75" customHeight="1" x14ac:dyDescent="0.2">
      <c r="A149" s="3">
        <v>147</v>
      </c>
      <c r="B149" s="4">
        <v>43669</v>
      </c>
      <c r="C149" s="3" t="s">
        <v>331</v>
      </c>
      <c r="D149" s="3" t="s">
        <v>142</v>
      </c>
      <c r="E149" s="3">
        <v>1</v>
      </c>
      <c r="F149" s="3" t="s">
        <v>33</v>
      </c>
      <c r="G149" s="3" t="s">
        <v>25</v>
      </c>
      <c r="H149" s="3" t="s">
        <v>26</v>
      </c>
      <c r="I149" s="3" t="s">
        <v>30</v>
      </c>
      <c r="J149" s="5" t="s">
        <v>46</v>
      </c>
      <c r="K149" s="27"/>
      <c r="L149" s="6" t="s">
        <v>16</v>
      </c>
      <c r="M149" s="7">
        <v>2.2999999999999998</v>
      </c>
      <c r="N149" s="7">
        <v>1.5</v>
      </c>
      <c r="O149" s="8" t="s">
        <v>23</v>
      </c>
      <c r="P149" s="7">
        <f t="shared" si="12"/>
        <v>255.3</v>
      </c>
      <c r="Q149" s="33">
        <f t="shared" si="13"/>
        <v>-1.5</v>
      </c>
      <c r="R149" s="9">
        <f t="shared" si="14"/>
        <v>-7.8850250000000184</v>
      </c>
      <c r="S149" s="10">
        <f t="shared" si="15"/>
        <v>247.414975</v>
      </c>
      <c r="T149" s="11">
        <f t="shared" si="16"/>
        <v>0.51020408163265307</v>
      </c>
      <c r="U149" s="12">
        <f t="shared" si="17"/>
        <v>-3.0885330983157121E-2</v>
      </c>
      <c r="V149">
        <f>COUNTIF($L$2:L149,1)</f>
        <v>75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15.75" customHeight="1" x14ac:dyDescent="0.2">
      <c r="A150" s="3">
        <v>148</v>
      </c>
      <c r="B150" s="4">
        <v>43670</v>
      </c>
      <c r="C150" s="3" t="s">
        <v>332</v>
      </c>
      <c r="D150" s="3" t="s">
        <v>44</v>
      </c>
      <c r="E150" s="3">
        <v>1</v>
      </c>
      <c r="F150" s="3" t="s">
        <v>333</v>
      </c>
      <c r="G150" s="3" t="s">
        <v>28</v>
      </c>
      <c r="H150" s="3" t="s">
        <v>27</v>
      </c>
      <c r="I150" s="3" t="s">
        <v>30</v>
      </c>
      <c r="J150" s="5" t="s">
        <v>167</v>
      </c>
      <c r="K150" s="27"/>
      <c r="L150" s="6" t="s">
        <v>16</v>
      </c>
      <c r="M150" s="7">
        <v>2.0699999999999998</v>
      </c>
      <c r="N150" s="7">
        <v>1</v>
      </c>
      <c r="O150" s="8" t="s">
        <v>15</v>
      </c>
      <c r="P150" s="7">
        <f t="shared" si="12"/>
        <v>256.3</v>
      </c>
      <c r="Q150" s="33">
        <f t="shared" si="13"/>
        <v>-1</v>
      </c>
      <c r="R150" s="9">
        <f t="shared" si="14"/>
        <v>-8.8850250000000184</v>
      </c>
      <c r="S150" s="10">
        <f t="shared" si="15"/>
        <v>247.414975</v>
      </c>
      <c r="T150" s="11">
        <f t="shared" si="16"/>
        <v>0.5067567567567568</v>
      </c>
      <c r="U150" s="12">
        <f t="shared" si="17"/>
        <v>-3.4666504096761655E-2</v>
      </c>
      <c r="V150">
        <f>COUNTIF($L$2:L150,1)</f>
        <v>75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5.75" customHeight="1" x14ac:dyDescent="0.2">
      <c r="A151" s="3">
        <v>149</v>
      </c>
      <c r="B151" s="4">
        <v>43670</v>
      </c>
      <c r="C151" s="3" t="s">
        <v>332</v>
      </c>
      <c r="D151" s="3" t="s">
        <v>44</v>
      </c>
      <c r="E151" s="3">
        <v>1</v>
      </c>
      <c r="F151" s="3" t="s">
        <v>334</v>
      </c>
      <c r="G151" s="3" t="s">
        <v>25</v>
      </c>
      <c r="H151" s="3" t="s">
        <v>27</v>
      </c>
      <c r="I151" s="3" t="s">
        <v>30</v>
      </c>
      <c r="J151" s="13" t="s">
        <v>322</v>
      </c>
      <c r="K151" s="27"/>
      <c r="L151" s="6" t="s">
        <v>17</v>
      </c>
      <c r="M151" s="7">
        <v>1.91</v>
      </c>
      <c r="N151" s="7">
        <v>1.5</v>
      </c>
      <c r="O151" s="8" t="s">
        <v>15</v>
      </c>
      <c r="P151" s="7">
        <f t="shared" si="12"/>
        <v>257.8</v>
      </c>
      <c r="Q151" s="31">
        <f t="shared" si="13"/>
        <v>1.3649999999999998</v>
      </c>
      <c r="R151" s="9">
        <f t="shared" si="14"/>
        <v>-7.5200250000000182</v>
      </c>
      <c r="S151" s="10">
        <f t="shared" si="15"/>
        <v>250.27997499999998</v>
      </c>
      <c r="T151" s="11">
        <f t="shared" si="16"/>
        <v>0.51006711409395977</v>
      </c>
      <c r="U151" s="12">
        <f t="shared" si="17"/>
        <v>-2.9169996121024173E-2</v>
      </c>
      <c r="V151">
        <f>COUNTIF($L$2:L151,1)</f>
        <v>76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5.75" customHeight="1" x14ac:dyDescent="0.2">
      <c r="A152" s="3">
        <v>150</v>
      </c>
      <c r="B152" s="4">
        <v>43670</v>
      </c>
      <c r="C152" s="3" t="s">
        <v>335</v>
      </c>
      <c r="D152" s="3" t="s">
        <v>44</v>
      </c>
      <c r="E152" s="3">
        <v>1</v>
      </c>
      <c r="F152" s="3" t="s">
        <v>302</v>
      </c>
      <c r="G152" s="3" t="s">
        <v>25</v>
      </c>
      <c r="H152" s="3" t="s">
        <v>26</v>
      </c>
      <c r="I152" s="3" t="s">
        <v>14</v>
      </c>
      <c r="J152" s="13" t="s">
        <v>39</v>
      </c>
      <c r="K152" s="27"/>
      <c r="L152" s="6" t="s">
        <v>17</v>
      </c>
      <c r="M152" s="7">
        <v>2.0249999999999999</v>
      </c>
      <c r="N152" s="7">
        <v>2</v>
      </c>
      <c r="O152" s="8" t="s">
        <v>23</v>
      </c>
      <c r="P152" s="7">
        <f t="shared" si="12"/>
        <v>259.8</v>
      </c>
      <c r="Q152" s="31">
        <f t="shared" si="13"/>
        <v>1.8474999999999997</v>
      </c>
      <c r="R152" s="9">
        <f t="shared" si="14"/>
        <v>-5.672525000000018</v>
      </c>
      <c r="S152" s="10">
        <f t="shared" si="15"/>
        <v>254.127475</v>
      </c>
      <c r="T152" s="11">
        <f t="shared" si="16"/>
        <v>0.51333333333333331</v>
      </c>
      <c r="U152" s="12">
        <f t="shared" si="17"/>
        <v>-2.1834199384141675E-2</v>
      </c>
      <c r="V152">
        <f>COUNTIF($L$2:L152,1)</f>
        <v>77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5.75" customHeight="1" x14ac:dyDescent="0.2">
      <c r="A153" s="3">
        <v>151</v>
      </c>
      <c r="B153" s="4">
        <v>43670</v>
      </c>
      <c r="C153" s="3" t="s">
        <v>335</v>
      </c>
      <c r="D153" s="3" t="s">
        <v>44</v>
      </c>
      <c r="E153" s="3">
        <v>1</v>
      </c>
      <c r="F153" s="3" t="s">
        <v>119</v>
      </c>
      <c r="G153" s="3" t="s">
        <v>25</v>
      </c>
      <c r="H153" s="3" t="s">
        <v>26</v>
      </c>
      <c r="I153" s="3" t="s">
        <v>14</v>
      </c>
      <c r="J153" s="5" t="s">
        <v>39</v>
      </c>
      <c r="K153" s="27"/>
      <c r="L153" s="6" t="s">
        <v>16</v>
      </c>
      <c r="M153" s="7">
        <v>4</v>
      </c>
      <c r="N153" s="7">
        <v>0.5</v>
      </c>
      <c r="O153" s="8" t="s">
        <v>23</v>
      </c>
      <c r="P153" s="7">
        <f t="shared" si="12"/>
        <v>260.3</v>
      </c>
      <c r="Q153" s="33">
        <f t="shared" si="13"/>
        <v>-0.5</v>
      </c>
      <c r="R153" s="9">
        <f t="shared" si="14"/>
        <v>-6.172525000000018</v>
      </c>
      <c r="S153" s="10">
        <f t="shared" si="15"/>
        <v>254.127475</v>
      </c>
      <c r="T153" s="11">
        <f t="shared" si="16"/>
        <v>0.50993377483443714</v>
      </c>
      <c r="U153" s="12">
        <f t="shared" si="17"/>
        <v>-2.3713119477525958E-2</v>
      </c>
      <c r="V153">
        <f>COUNTIF($L$2:L153,1)</f>
        <v>77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15.75" customHeight="1" x14ac:dyDescent="0.2">
      <c r="A154" s="3">
        <v>152</v>
      </c>
      <c r="B154" s="4">
        <v>43670</v>
      </c>
      <c r="C154" s="3" t="s">
        <v>336</v>
      </c>
      <c r="D154" s="3" t="s">
        <v>44</v>
      </c>
      <c r="E154" s="3">
        <v>1</v>
      </c>
      <c r="F154" s="3" t="s">
        <v>337</v>
      </c>
      <c r="G154" s="3" t="s">
        <v>25</v>
      </c>
      <c r="H154" s="3" t="s">
        <v>26</v>
      </c>
      <c r="I154" s="3" t="s">
        <v>30</v>
      </c>
      <c r="J154" s="13" t="s">
        <v>215</v>
      </c>
      <c r="K154" s="27"/>
      <c r="L154" s="6" t="s">
        <v>17</v>
      </c>
      <c r="M154" s="7">
        <v>1.45</v>
      </c>
      <c r="N154" s="7">
        <v>2</v>
      </c>
      <c r="O154" s="8" t="s">
        <v>23</v>
      </c>
      <c r="P154" s="7">
        <f t="shared" si="12"/>
        <v>262.3</v>
      </c>
      <c r="Q154" s="31">
        <f t="shared" si="13"/>
        <v>0.75499999999999989</v>
      </c>
      <c r="R154" s="9">
        <f t="shared" si="14"/>
        <v>-5.4175250000000181</v>
      </c>
      <c r="S154" s="10">
        <f t="shared" si="15"/>
        <v>256.882475</v>
      </c>
      <c r="T154" s="11">
        <f t="shared" si="16"/>
        <v>0.51315789473684215</v>
      </c>
      <c r="U154" s="12">
        <f t="shared" si="17"/>
        <v>-2.065392680137252E-2</v>
      </c>
      <c r="V154">
        <f>COUNTIF($L$2:L154,1)</f>
        <v>78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15.75" customHeight="1" x14ac:dyDescent="0.2">
      <c r="A155" s="3">
        <v>153</v>
      </c>
      <c r="B155" s="4">
        <v>43670</v>
      </c>
      <c r="C155" s="3" t="s">
        <v>336</v>
      </c>
      <c r="D155" s="3" t="s">
        <v>44</v>
      </c>
      <c r="E155" s="3">
        <v>1</v>
      </c>
      <c r="F155" s="3" t="s">
        <v>338</v>
      </c>
      <c r="G155" s="3" t="s">
        <v>25</v>
      </c>
      <c r="H155" s="3" t="s">
        <v>26</v>
      </c>
      <c r="I155" s="3" t="s">
        <v>30</v>
      </c>
      <c r="J155" s="5" t="s">
        <v>215</v>
      </c>
      <c r="K155" s="27"/>
      <c r="L155" s="6" t="s">
        <v>16</v>
      </c>
      <c r="M155" s="7">
        <v>2.37</v>
      </c>
      <c r="N155" s="7">
        <v>0.5</v>
      </c>
      <c r="O155" s="8" t="s">
        <v>23</v>
      </c>
      <c r="P155" s="7">
        <f t="shared" si="12"/>
        <v>262.8</v>
      </c>
      <c r="Q155" s="33">
        <f t="shared" si="13"/>
        <v>-0.5</v>
      </c>
      <c r="R155" s="9">
        <f t="shared" si="14"/>
        <v>-5.9175250000000181</v>
      </c>
      <c r="S155" s="10">
        <f t="shared" si="15"/>
        <v>256.882475</v>
      </c>
      <c r="T155" s="11">
        <f t="shared" si="16"/>
        <v>0.50980392156862742</v>
      </c>
      <c r="U155" s="12">
        <f t="shared" si="17"/>
        <v>-2.2517218417047229E-2</v>
      </c>
      <c r="V155">
        <f>COUNTIF($L$2:L155,1)</f>
        <v>78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15.75" customHeight="1" x14ac:dyDescent="0.2">
      <c r="A156" s="3">
        <v>154</v>
      </c>
      <c r="B156" s="4">
        <v>43670</v>
      </c>
      <c r="C156" s="3" t="s">
        <v>339</v>
      </c>
      <c r="D156" s="3" t="s">
        <v>44</v>
      </c>
      <c r="E156" s="3">
        <v>1</v>
      </c>
      <c r="F156" s="3" t="s">
        <v>340</v>
      </c>
      <c r="G156" s="3" t="s">
        <v>31</v>
      </c>
      <c r="H156" s="3" t="s">
        <v>26</v>
      </c>
      <c r="I156" s="3" t="s">
        <v>30</v>
      </c>
      <c r="J156" s="13" t="s">
        <v>181</v>
      </c>
      <c r="K156" s="27"/>
      <c r="L156" s="6" t="s">
        <v>17</v>
      </c>
      <c r="M156" s="7">
        <v>2</v>
      </c>
      <c r="N156" s="7">
        <v>2</v>
      </c>
      <c r="O156" s="8" t="s">
        <v>23</v>
      </c>
      <c r="P156" s="7">
        <f t="shared" si="12"/>
        <v>264.8</v>
      </c>
      <c r="Q156" s="31">
        <f t="shared" si="13"/>
        <v>1.7999999999999998</v>
      </c>
      <c r="R156" s="9">
        <f t="shared" si="14"/>
        <v>-4.1175250000000183</v>
      </c>
      <c r="S156" s="10">
        <f t="shared" si="15"/>
        <v>260.68247500000001</v>
      </c>
      <c r="T156" s="11">
        <f t="shared" si="16"/>
        <v>0.51298701298701299</v>
      </c>
      <c r="U156" s="12">
        <f t="shared" si="17"/>
        <v>-1.5549565709969789E-2</v>
      </c>
      <c r="V156">
        <f>COUNTIF($L$2:L156,1)</f>
        <v>79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15.75" customHeight="1" x14ac:dyDescent="0.2">
      <c r="A157" s="3">
        <v>155</v>
      </c>
      <c r="B157" s="4">
        <v>43670</v>
      </c>
      <c r="C157" s="3" t="s">
        <v>339</v>
      </c>
      <c r="D157" s="3" t="s">
        <v>44</v>
      </c>
      <c r="E157" s="3">
        <v>1</v>
      </c>
      <c r="F157" s="3" t="s">
        <v>341</v>
      </c>
      <c r="G157" s="3" t="s">
        <v>31</v>
      </c>
      <c r="H157" s="3" t="s">
        <v>26</v>
      </c>
      <c r="I157" s="3" t="s">
        <v>30</v>
      </c>
      <c r="J157" s="38" t="s">
        <v>181</v>
      </c>
      <c r="K157" s="27"/>
      <c r="L157" s="6" t="s">
        <v>17</v>
      </c>
      <c r="M157" s="7">
        <v>1</v>
      </c>
      <c r="N157" s="7">
        <v>1</v>
      </c>
      <c r="O157" s="8" t="s">
        <v>23</v>
      </c>
      <c r="P157" s="7">
        <f t="shared" si="12"/>
        <v>265.8</v>
      </c>
      <c r="Q157" s="36">
        <f t="shared" si="13"/>
        <v>-5.0000000000000044E-2</v>
      </c>
      <c r="R157" s="9">
        <f t="shared" si="14"/>
        <v>-4.1675250000000181</v>
      </c>
      <c r="S157" s="10">
        <f t="shared" si="15"/>
        <v>261.632475</v>
      </c>
      <c r="T157" s="11">
        <f t="shared" si="16"/>
        <v>0.5161290322580645</v>
      </c>
      <c r="U157" s="12">
        <f t="shared" si="17"/>
        <v>-1.5679176072234808E-2</v>
      </c>
      <c r="V157">
        <f>COUNTIF($L$2:L157,1)</f>
        <v>80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  <row r="158" spans="1:245" ht="15.75" customHeight="1" x14ac:dyDescent="0.2">
      <c r="A158" s="3">
        <v>156</v>
      </c>
      <c r="B158" s="4">
        <v>43670</v>
      </c>
      <c r="C158" s="3" t="s">
        <v>342</v>
      </c>
      <c r="D158" s="3" t="s">
        <v>44</v>
      </c>
      <c r="E158" s="3">
        <v>1</v>
      </c>
      <c r="F158" s="3" t="s">
        <v>343</v>
      </c>
      <c r="G158" s="3" t="s">
        <v>25</v>
      </c>
      <c r="H158" s="3" t="s">
        <v>26</v>
      </c>
      <c r="I158" s="3" t="s">
        <v>30</v>
      </c>
      <c r="J158" s="13" t="s">
        <v>181</v>
      </c>
      <c r="K158" s="27"/>
      <c r="L158" s="6" t="s">
        <v>17</v>
      </c>
      <c r="M158" s="7">
        <v>1.95</v>
      </c>
      <c r="N158" s="7">
        <v>2</v>
      </c>
      <c r="O158" s="8" t="s">
        <v>23</v>
      </c>
      <c r="P158" s="7">
        <f t="shared" si="12"/>
        <v>267.8</v>
      </c>
      <c r="Q158" s="31">
        <f t="shared" si="13"/>
        <v>1.7049999999999996</v>
      </c>
      <c r="R158" s="9">
        <f t="shared" si="14"/>
        <v>-2.4625250000000185</v>
      </c>
      <c r="S158" s="10">
        <f t="shared" si="15"/>
        <v>265.33747499999998</v>
      </c>
      <c r="T158" s="11">
        <f t="shared" si="16"/>
        <v>0.51923076923076927</v>
      </c>
      <c r="U158" s="12">
        <f t="shared" si="17"/>
        <v>-9.195388349514666E-3</v>
      </c>
      <c r="V158">
        <f>COUNTIF($L$2:L158,1)</f>
        <v>81</v>
      </c>
      <c r="W158">
        <v>156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</row>
    <row r="159" spans="1:245" ht="15.75" customHeight="1" x14ac:dyDescent="0.2">
      <c r="A159" s="3">
        <v>157</v>
      </c>
      <c r="B159" s="4">
        <v>43670</v>
      </c>
      <c r="C159" s="3" t="s">
        <v>344</v>
      </c>
      <c r="D159" s="3" t="s">
        <v>44</v>
      </c>
      <c r="E159" s="3">
        <v>1</v>
      </c>
      <c r="F159" s="3" t="s">
        <v>345</v>
      </c>
      <c r="G159" s="3" t="s">
        <v>25</v>
      </c>
      <c r="H159" s="3" t="s">
        <v>26</v>
      </c>
      <c r="I159" s="3" t="s">
        <v>30</v>
      </c>
      <c r="J159" s="13" t="s">
        <v>346</v>
      </c>
      <c r="K159" s="27"/>
      <c r="L159" s="6" t="s">
        <v>17</v>
      </c>
      <c r="M159" s="7">
        <v>1.95</v>
      </c>
      <c r="N159" s="7">
        <v>1.5</v>
      </c>
      <c r="O159" s="8" t="s">
        <v>23</v>
      </c>
      <c r="P159" s="7">
        <f t="shared" si="12"/>
        <v>269.3</v>
      </c>
      <c r="Q159" s="31">
        <f t="shared" si="13"/>
        <v>1.2787499999999996</v>
      </c>
      <c r="R159" s="9">
        <f t="shared" si="14"/>
        <v>-1.1837750000000189</v>
      </c>
      <c r="S159" s="10">
        <f t="shared" si="15"/>
        <v>268.11622499999999</v>
      </c>
      <c r="T159" s="11">
        <f t="shared" si="16"/>
        <v>0.52229299363057324</v>
      </c>
      <c r="U159" s="12">
        <f t="shared" si="17"/>
        <v>-4.3957482361679373E-3</v>
      </c>
      <c r="V159">
        <f>COUNTIF($L$2:L159,1)</f>
        <v>82</v>
      </c>
      <c r="W159">
        <v>157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</row>
    <row r="160" spans="1:245" ht="15.75" customHeight="1" x14ac:dyDescent="0.2">
      <c r="A160" s="3">
        <v>158</v>
      </c>
      <c r="B160" s="4">
        <v>43670</v>
      </c>
      <c r="C160" s="3" t="s">
        <v>347</v>
      </c>
      <c r="D160" s="3" t="s">
        <v>44</v>
      </c>
      <c r="E160" s="3">
        <v>1</v>
      </c>
      <c r="F160" s="3" t="s">
        <v>137</v>
      </c>
      <c r="G160" s="3" t="s">
        <v>25</v>
      </c>
      <c r="H160" s="3" t="s">
        <v>26</v>
      </c>
      <c r="I160" s="3" t="s">
        <v>30</v>
      </c>
      <c r="J160" s="13" t="s">
        <v>181</v>
      </c>
      <c r="K160" s="27"/>
      <c r="L160" s="6" t="s">
        <v>17</v>
      </c>
      <c r="M160" s="7">
        <v>1.9</v>
      </c>
      <c r="N160" s="7">
        <v>1.5</v>
      </c>
      <c r="O160" s="8" t="s">
        <v>23</v>
      </c>
      <c r="P160" s="7">
        <f t="shared" si="12"/>
        <v>270.8</v>
      </c>
      <c r="Q160" s="31">
        <f t="shared" si="13"/>
        <v>1.2074999999999996</v>
      </c>
      <c r="R160" s="9">
        <f t="shared" si="14"/>
        <v>2.3724999999980678E-2</v>
      </c>
      <c r="S160" s="10">
        <f t="shared" si="15"/>
        <v>270.82372499999997</v>
      </c>
      <c r="T160" s="11">
        <f t="shared" si="16"/>
        <v>0.52531645569620256</v>
      </c>
      <c r="U160" s="12">
        <f t="shared" si="17"/>
        <v>8.7610782865421913E-5</v>
      </c>
      <c r="V160">
        <f>COUNTIF($L$2:L160,1)</f>
        <v>83</v>
      </c>
      <c r="W160">
        <v>158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</row>
    <row r="161" spans="1:245" ht="15.75" customHeight="1" x14ac:dyDescent="0.2">
      <c r="A161" s="3">
        <v>159</v>
      </c>
      <c r="B161" s="4">
        <v>43670</v>
      </c>
      <c r="C161" s="3" t="s">
        <v>342</v>
      </c>
      <c r="D161" s="3" t="s">
        <v>44</v>
      </c>
      <c r="E161" s="3">
        <v>1</v>
      </c>
      <c r="F161" s="3" t="s">
        <v>261</v>
      </c>
      <c r="G161" s="3" t="s">
        <v>25</v>
      </c>
      <c r="H161" s="3" t="s">
        <v>26</v>
      </c>
      <c r="I161" s="3" t="s">
        <v>30</v>
      </c>
      <c r="J161" s="13" t="s">
        <v>40</v>
      </c>
      <c r="K161" s="27"/>
      <c r="L161" s="6" t="s">
        <v>17</v>
      </c>
      <c r="M161" s="7">
        <v>1.9</v>
      </c>
      <c r="N161" s="7">
        <v>2</v>
      </c>
      <c r="O161" s="8" t="s">
        <v>23</v>
      </c>
      <c r="P161" s="7">
        <f t="shared" si="12"/>
        <v>272.8</v>
      </c>
      <c r="Q161" s="31">
        <f t="shared" si="13"/>
        <v>1.6099999999999999</v>
      </c>
      <c r="R161" s="9">
        <f t="shared" si="14"/>
        <v>1.6337249999999806</v>
      </c>
      <c r="S161" s="10">
        <f t="shared" si="15"/>
        <v>274.43372499999998</v>
      </c>
      <c r="T161" s="11">
        <f t="shared" si="16"/>
        <v>0.52830188679245282</v>
      </c>
      <c r="U161" s="12">
        <f t="shared" si="17"/>
        <v>5.9887280058649921E-3</v>
      </c>
      <c r="V161">
        <f>COUNTIF($L$2:L161,1)</f>
        <v>84</v>
      </c>
      <c r="W161">
        <v>159</v>
      </c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</row>
    <row r="162" spans="1:245" ht="15.75" customHeight="1" x14ac:dyDescent="0.2">
      <c r="A162" s="3">
        <v>160</v>
      </c>
      <c r="B162" s="4">
        <v>43670</v>
      </c>
      <c r="C162" s="3" t="s">
        <v>348</v>
      </c>
      <c r="D162" s="3" t="s">
        <v>44</v>
      </c>
      <c r="E162" s="3">
        <v>1</v>
      </c>
      <c r="F162" s="3" t="s">
        <v>349</v>
      </c>
      <c r="G162" s="3" t="s">
        <v>25</v>
      </c>
      <c r="H162" s="3" t="s">
        <v>26</v>
      </c>
      <c r="I162" s="3" t="s">
        <v>30</v>
      </c>
      <c r="J162" s="13" t="s">
        <v>350</v>
      </c>
      <c r="K162" s="27"/>
      <c r="L162" s="6" t="s">
        <v>17</v>
      </c>
      <c r="M162" s="7">
        <v>1.9</v>
      </c>
      <c r="N162" s="7">
        <v>2</v>
      </c>
      <c r="O162" s="8" t="s">
        <v>23</v>
      </c>
      <c r="P162" s="7">
        <f t="shared" si="12"/>
        <v>274.8</v>
      </c>
      <c r="Q162" s="31">
        <f t="shared" si="13"/>
        <v>1.6099999999999999</v>
      </c>
      <c r="R162" s="9">
        <f t="shared" si="14"/>
        <v>3.2437249999999804</v>
      </c>
      <c r="S162" s="10">
        <f t="shared" si="15"/>
        <v>278.04372499999999</v>
      </c>
      <c r="T162" s="11">
        <f t="shared" si="16"/>
        <v>0.53125</v>
      </c>
      <c r="U162" s="12">
        <f t="shared" si="17"/>
        <v>1.1803948326055252E-2</v>
      </c>
      <c r="V162">
        <f>COUNTIF($L$2:L162,1)</f>
        <v>85</v>
      </c>
      <c r="W162">
        <v>160</v>
      </c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</row>
    <row r="163" spans="1:245" ht="15.75" customHeight="1" x14ac:dyDescent="0.2">
      <c r="A163" s="3">
        <v>161</v>
      </c>
      <c r="B163" s="4">
        <v>43670</v>
      </c>
      <c r="C163" s="3" t="s">
        <v>342</v>
      </c>
      <c r="D163" s="3" t="s">
        <v>44</v>
      </c>
      <c r="E163" s="3">
        <v>1</v>
      </c>
      <c r="F163" s="3" t="s">
        <v>87</v>
      </c>
      <c r="G163" s="3" t="s">
        <v>25</v>
      </c>
      <c r="H163" s="3" t="s">
        <v>26</v>
      </c>
      <c r="I163" s="3" t="s">
        <v>30</v>
      </c>
      <c r="J163" s="13" t="s">
        <v>40</v>
      </c>
      <c r="K163" s="27"/>
      <c r="L163" s="6" t="s">
        <v>17</v>
      </c>
      <c r="M163" s="7">
        <v>2</v>
      </c>
      <c r="N163" s="7">
        <v>1.5</v>
      </c>
      <c r="O163" s="8" t="s">
        <v>23</v>
      </c>
      <c r="P163" s="7">
        <f t="shared" si="12"/>
        <v>276.3</v>
      </c>
      <c r="Q163" s="31">
        <f t="shared" si="13"/>
        <v>1.3499999999999996</v>
      </c>
      <c r="R163" s="9">
        <f t="shared" si="14"/>
        <v>4.5937249999999796</v>
      </c>
      <c r="S163" s="10">
        <f t="shared" si="15"/>
        <v>280.89372500000002</v>
      </c>
      <c r="T163" s="11">
        <f t="shared" si="16"/>
        <v>0.53416149068322982</v>
      </c>
      <c r="U163" s="12">
        <f t="shared" si="17"/>
        <v>1.6625859572928E-2</v>
      </c>
      <c r="V163">
        <f>COUNTIF($L$2:L163,1)</f>
        <v>86</v>
      </c>
      <c r="W163">
        <v>161</v>
      </c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</row>
    <row r="164" spans="1:245" ht="15.75" customHeight="1" x14ac:dyDescent="0.2">
      <c r="A164" s="3">
        <v>162</v>
      </c>
      <c r="B164" s="4">
        <v>43670</v>
      </c>
      <c r="C164" s="3" t="s">
        <v>348</v>
      </c>
      <c r="D164" s="3" t="s">
        <v>44</v>
      </c>
      <c r="E164" s="3">
        <v>1</v>
      </c>
      <c r="F164" s="3" t="s">
        <v>351</v>
      </c>
      <c r="G164" s="3" t="s">
        <v>25</v>
      </c>
      <c r="H164" s="3" t="s">
        <v>26</v>
      </c>
      <c r="I164" s="3" t="s">
        <v>30</v>
      </c>
      <c r="J164" s="13" t="s">
        <v>350</v>
      </c>
      <c r="K164" s="27"/>
      <c r="L164" s="6" t="s">
        <v>17</v>
      </c>
      <c r="M164" s="7">
        <v>1.9</v>
      </c>
      <c r="N164" s="7">
        <v>1.5</v>
      </c>
      <c r="O164" s="8" t="s">
        <v>23</v>
      </c>
      <c r="P164" s="7">
        <f t="shared" si="12"/>
        <v>277.8</v>
      </c>
      <c r="Q164" s="31">
        <f t="shared" si="13"/>
        <v>1.2074999999999996</v>
      </c>
      <c r="R164" s="9">
        <f t="shared" si="14"/>
        <v>5.8012249999999792</v>
      </c>
      <c r="S164" s="10">
        <f t="shared" si="15"/>
        <v>283.601225</v>
      </c>
      <c r="T164" s="11">
        <f t="shared" si="16"/>
        <v>0.53703703703703709</v>
      </c>
      <c r="U164" s="12">
        <f t="shared" si="17"/>
        <v>2.0882739380849488E-2</v>
      </c>
      <c r="V164">
        <f>COUNTIF($L$2:L164,1)</f>
        <v>87</v>
      </c>
      <c r="W164">
        <v>162</v>
      </c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</row>
    <row r="165" spans="1:245" ht="15.75" customHeight="1" x14ac:dyDescent="0.2">
      <c r="A165" s="3">
        <v>163</v>
      </c>
      <c r="B165" s="4">
        <v>43670</v>
      </c>
      <c r="C165" s="3" t="s">
        <v>352</v>
      </c>
      <c r="D165" s="3" t="s">
        <v>44</v>
      </c>
      <c r="E165" s="3">
        <v>1</v>
      </c>
      <c r="F165" s="3" t="s">
        <v>353</v>
      </c>
      <c r="G165" s="3" t="s">
        <v>25</v>
      </c>
      <c r="H165" s="3" t="s">
        <v>26</v>
      </c>
      <c r="I165" s="3" t="s">
        <v>30</v>
      </c>
      <c r="J165" s="13" t="s">
        <v>273</v>
      </c>
      <c r="K165" s="27"/>
      <c r="L165" s="6" t="s">
        <v>17</v>
      </c>
      <c r="M165" s="7">
        <v>2.0499999999999998</v>
      </c>
      <c r="N165" s="7">
        <v>2</v>
      </c>
      <c r="O165" s="8" t="s">
        <v>23</v>
      </c>
      <c r="P165" s="7">
        <f t="shared" si="12"/>
        <v>279.8</v>
      </c>
      <c r="Q165" s="31">
        <f t="shared" si="13"/>
        <v>1.8949999999999996</v>
      </c>
      <c r="R165" s="9">
        <f t="shared" si="14"/>
        <v>7.6962249999999788</v>
      </c>
      <c r="S165" s="10">
        <f t="shared" si="15"/>
        <v>287.49622499999998</v>
      </c>
      <c r="T165" s="11">
        <f t="shared" si="16"/>
        <v>0.53987730061349692</v>
      </c>
      <c r="U165" s="12">
        <f t="shared" si="17"/>
        <v>2.7506165117941277E-2</v>
      </c>
      <c r="V165">
        <f>COUNTIF($L$2:L165,1)</f>
        <v>88</v>
      </c>
      <c r="W165">
        <v>163</v>
      </c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</row>
    <row r="166" spans="1:245" ht="15.75" customHeight="1" x14ac:dyDescent="0.2">
      <c r="A166" s="3">
        <v>164</v>
      </c>
      <c r="B166" s="4">
        <v>43670</v>
      </c>
      <c r="C166" s="3" t="s">
        <v>354</v>
      </c>
      <c r="D166" s="3" t="s">
        <v>44</v>
      </c>
      <c r="E166" s="3">
        <v>1</v>
      </c>
      <c r="F166" s="3">
        <v>2</v>
      </c>
      <c r="G166" s="3" t="s">
        <v>25</v>
      </c>
      <c r="H166" s="3" t="s">
        <v>29</v>
      </c>
      <c r="I166" s="3" t="s">
        <v>30</v>
      </c>
      <c r="J166" s="5" t="s">
        <v>167</v>
      </c>
      <c r="K166" s="27"/>
      <c r="L166" s="6" t="s">
        <v>16</v>
      </c>
      <c r="M166" s="7">
        <v>2.08</v>
      </c>
      <c r="N166" s="7">
        <v>2</v>
      </c>
      <c r="O166" s="8" t="s">
        <v>15</v>
      </c>
      <c r="P166" s="7">
        <f t="shared" si="12"/>
        <v>281.8</v>
      </c>
      <c r="Q166" s="33">
        <f t="shared" si="13"/>
        <v>-2</v>
      </c>
      <c r="R166" s="9">
        <f t="shared" si="14"/>
        <v>5.6962249999999788</v>
      </c>
      <c r="S166" s="10">
        <f t="shared" si="15"/>
        <v>287.49622499999998</v>
      </c>
      <c r="T166" s="11">
        <f t="shared" si="16"/>
        <v>0.53658536585365857</v>
      </c>
      <c r="U166" s="12">
        <f t="shared" si="17"/>
        <v>2.0213715400993506E-2</v>
      </c>
      <c r="V166">
        <f>COUNTIF($L$2:L166,1)</f>
        <v>88</v>
      </c>
      <c r="W166">
        <v>164</v>
      </c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</row>
    <row r="167" spans="1:245" ht="15.75" customHeight="1" x14ac:dyDescent="0.2">
      <c r="A167" s="3">
        <v>165</v>
      </c>
      <c r="B167" s="4">
        <v>43670</v>
      </c>
      <c r="C167" s="3" t="s">
        <v>352</v>
      </c>
      <c r="D167" s="3" t="s">
        <v>44</v>
      </c>
      <c r="E167" s="3">
        <v>1</v>
      </c>
      <c r="F167" s="3" t="s">
        <v>355</v>
      </c>
      <c r="G167" s="3" t="s">
        <v>25</v>
      </c>
      <c r="H167" s="3" t="s">
        <v>26</v>
      </c>
      <c r="I167" s="3" t="s">
        <v>30</v>
      </c>
      <c r="J167" s="13" t="s">
        <v>273</v>
      </c>
      <c r="K167" s="27"/>
      <c r="L167" s="6" t="s">
        <v>17</v>
      </c>
      <c r="M167" s="7">
        <v>1.45</v>
      </c>
      <c r="N167" s="7">
        <v>1.5</v>
      </c>
      <c r="O167" s="8" t="s">
        <v>23</v>
      </c>
      <c r="P167" s="7">
        <f t="shared" si="12"/>
        <v>283.3</v>
      </c>
      <c r="Q167" s="31">
        <f t="shared" si="13"/>
        <v>0.5662499999999997</v>
      </c>
      <c r="R167" s="9">
        <f t="shared" si="14"/>
        <v>6.2624749999999789</v>
      </c>
      <c r="S167" s="10">
        <f t="shared" si="15"/>
        <v>289.56247500000001</v>
      </c>
      <c r="T167" s="11">
        <f t="shared" si="16"/>
        <v>0.53939393939393943</v>
      </c>
      <c r="U167" s="12">
        <f t="shared" si="17"/>
        <v>2.2105453582774427E-2</v>
      </c>
      <c r="V167">
        <f>COUNTIF($L$2:L167,1)</f>
        <v>89</v>
      </c>
      <c r="W167">
        <v>165</v>
      </c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</row>
    <row r="168" spans="1:245" ht="15.75" customHeight="1" x14ac:dyDescent="0.2">
      <c r="A168" s="3">
        <v>166</v>
      </c>
      <c r="B168" s="4">
        <v>43670</v>
      </c>
      <c r="C168" s="3" t="s">
        <v>356</v>
      </c>
      <c r="D168" s="3" t="s">
        <v>44</v>
      </c>
      <c r="E168" s="3">
        <v>1</v>
      </c>
      <c r="F168" s="3" t="s">
        <v>357</v>
      </c>
      <c r="G168" s="3" t="s">
        <v>25</v>
      </c>
      <c r="H168" s="3" t="s">
        <v>26</v>
      </c>
      <c r="I168" s="3" t="s">
        <v>30</v>
      </c>
      <c r="J168" s="5" t="s">
        <v>60</v>
      </c>
      <c r="K168" s="27"/>
      <c r="L168" s="6" t="s">
        <v>16</v>
      </c>
      <c r="M168" s="7">
        <v>1.9</v>
      </c>
      <c r="N168" s="7">
        <v>2</v>
      </c>
      <c r="O168" s="8" t="s">
        <v>23</v>
      </c>
      <c r="P168" s="7">
        <f t="shared" si="12"/>
        <v>285.3</v>
      </c>
      <c r="Q168" s="33">
        <f t="shared" si="13"/>
        <v>-2</v>
      </c>
      <c r="R168" s="9">
        <f t="shared" si="14"/>
        <v>4.2624749999999789</v>
      </c>
      <c r="S168" s="10">
        <f t="shared" si="15"/>
        <v>289.56247500000001</v>
      </c>
      <c r="T168" s="11">
        <f t="shared" si="16"/>
        <v>0.53614457831325302</v>
      </c>
      <c r="U168" s="12">
        <f t="shared" si="17"/>
        <v>1.4940325972660339E-2</v>
      </c>
      <c r="V168">
        <f>COUNTIF($L$2:L168,1)</f>
        <v>89</v>
      </c>
      <c r="W168">
        <v>166</v>
      </c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</row>
    <row r="169" spans="1:245" ht="15.75" customHeight="1" x14ac:dyDescent="0.2">
      <c r="A169" s="3">
        <v>167</v>
      </c>
      <c r="B169" s="4">
        <v>43670</v>
      </c>
      <c r="C169" s="3" t="s">
        <v>358</v>
      </c>
      <c r="D169" s="3" t="s">
        <v>44</v>
      </c>
      <c r="E169" s="3">
        <v>1</v>
      </c>
      <c r="F169" s="3" t="s">
        <v>315</v>
      </c>
      <c r="G169" s="3" t="s">
        <v>25</v>
      </c>
      <c r="H169" s="3" t="s">
        <v>26</v>
      </c>
      <c r="I169" s="3" t="s">
        <v>30</v>
      </c>
      <c r="J169" s="13" t="s">
        <v>359</v>
      </c>
      <c r="K169" s="27"/>
      <c r="L169" s="6" t="s">
        <v>17</v>
      </c>
      <c r="M169" s="7">
        <v>1.9</v>
      </c>
      <c r="N169" s="7">
        <v>1.5</v>
      </c>
      <c r="O169" s="8" t="s">
        <v>23</v>
      </c>
      <c r="P169" s="7">
        <f t="shared" si="12"/>
        <v>286.8</v>
      </c>
      <c r="Q169" s="31">
        <f t="shared" si="13"/>
        <v>1.2074999999999996</v>
      </c>
      <c r="R169" s="9">
        <f t="shared" si="14"/>
        <v>5.4699749999999785</v>
      </c>
      <c r="S169" s="10">
        <f t="shared" si="15"/>
        <v>292.26997499999999</v>
      </c>
      <c r="T169" s="11">
        <f t="shared" si="16"/>
        <v>0.53892215568862278</v>
      </c>
      <c r="U169" s="12">
        <f t="shared" si="17"/>
        <v>1.9072437238493643E-2</v>
      </c>
      <c r="V169">
        <f>COUNTIF($L$2:L169,1)</f>
        <v>90</v>
      </c>
      <c r="W169">
        <v>167</v>
      </c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</row>
    <row r="170" spans="1:245" ht="15.75" customHeight="1" x14ac:dyDescent="0.2">
      <c r="A170" s="3">
        <v>168</v>
      </c>
      <c r="B170" s="4">
        <v>43671</v>
      </c>
      <c r="C170" s="3" t="s">
        <v>360</v>
      </c>
      <c r="D170" s="3" t="s">
        <v>44</v>
      </c>
      <c r="E170" s="3">
        <v>1</v>
      </c>
      <c r="F170" s="3" t="s">
        <v>361</v>
      </c>
      <c r="G170" s="3" t="s">
        <v>25</v>
      </c>
      <c r="H170" s="3" t="s">
        <v>26</v>
      </c>
      <c r="I170" s="3" t="s">
        <v>30</v>
      </c>
      <c r="J170" s="13" t="s">
        <v>273</v>
      </c>
      <c r="K170" s="27"/>
      <c r="L170" s="6" t="s">
        <v>17</v>
      </c>
      <c r="M170" s="7">
        <v>2</v>
      </c>
      <c r="N170" s="7">
        <v>1.5</v>
      </c>
      <c r="O170" s="8" t="s">
        <v>23</v>
      </c>
      <c r="P170" s="7">
        <f t="shared" si="12"/>
        <v>288.3</v>
      </c>
      <c r="Q170" s="31">
        <f t="shared" si="13"/>
        <v>1.3499999999999996</v>
      </c>
      <c r="R170" s="9">
        <f t="shared" si="14"/>
        <v>6.8199749999999781</v>
      </c>
      <c r="S170" s="10">
        <f t="shared" si="15"/>
        <v>295.11997500000001</v>
      </c>
      <c r="T170" s="11">
        <f t="shared" si="16"/>
        <v>0.54166666666666663</v>
      </c>
      <c r="U170" s="12">
        <f t="shared" si="17"/>
        <v>2.3655827263267426E-2</v>
      </c>
      <c r="V170">
        <f>COUNTIF($L$2:L170,1)</f>
        <v>91</v>
      </c>
      <c r="W170">
        <v>168</v>
      </c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</row>
    <row r="171" spans="1:245" ht="15.75" customHeight="1" x14ac:dyDescent="0.2">
      <c r="A171" s="3">
        <v>169</v>
      </c>
      <c r="B171" s="4">
        <v>43671</v>
      </c>
      <c r="C171" s="3" t="s">
        <v>362</v>
      </c>
      <c r="D171" s="3" t="s">
        <v>44</v>
      </c>
      <c r="E171" s="3">
        <v>1</v>
      </c>
      <c r="F171" s="3" t="s">
        <v>361</v>
      </c>
      <c r="G171" s="3" t="s">
        <v>25</v>
      </c>
      <c r="H171" s="3" t="s">
        <v>26</v>
      </c>
      <c r="I171" s="3" t="s">
        <v>30</v>
      </c>
      <c r="J171" s="13" t="s">
        <v>147</v>
      </c>
      <c r="K171" s="27"/>
      <c r="L171" s="6" t="s">
        <v>17</v>
      </c>
      <c r="M171" s="7">
        <v>1.9</v>
      </c>
      <c r="N171" s="7">
        <v>1.5</v>
      </c>
      <c r="O171" s="8" t="s">
        <v>23</v>
      </c>
      <c r="P171" s="7">
        <f t="shared" si="12"/>
        <v>289.8</v>
      </c>
      <c r="Q171" s="31">
        <f t="shared" si="13"/>
        <v>1.2074999999999996</v>
      </c>
      <c r="R171" s="9">
        <f t="shared" si="14"/>
        <v>8.0274749999999777</v>
      </c>
      <c r="S171" s="10">
        <f t="shared" si="15"/>
        <v>297.82747499999999</v>
      </c>
      <c r="T171" s="11">
        <f t="shared" si="16"/>
        <v>0.54437869822485208</v>
      </c>
      <c r="U171" s="12">
        <f t="shared" si="17"/>
        <v>2.7700051759834303E-2</v>
      </c>
      <c r="V171">
        <f>COUNTIF($L$2:L171,1)</f>
        <v>92</v>
      </c>
      <c r="W171">
        <v>169</v>
      </c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</row>
    <row r="172" spans="1:245" ht="15.75" customHeight="1" x14ac:dyDescent="0.2">
      <c r="A172" s="3">
        <v>170</v>
      </c>
      <c r="B172" s="4">
        <v>43671</v>
      </c>
      <c r="C172" s="3" t="s">
        <v>360</v>
      </c>
      <c r="D172" s="3" t="s">
        <v>44</v>
      </c>
      <c r="E172" s="3">
        <v>1</v>
      </c>
      <c r="F172" s="3" t="s">
        <v>363</v>
      </c>
      <c r="G172" s="3" t="s">
        <v>25</v>
      </c>
      <c r="H172" s="3" t="s">
        <v>26</v>
      </c>
      <c r="I172" s="3" t="s">
        <v>30</v>
      </c>
      <c r="J172" s="13" t="s">
        <v>346</v>
      </c>
      <c r="K172" s="27"/>
      <c r="L172" s="6" t="s">
        <v>17</v>
      </c>
      <c r="M172" s="7">
        <v>1.9</v>
      </c>
      <c r="N172" s="7">
        <v>2</v>
      </c>
      <c r="O172" s="8" t="s">
        <v>23</v>
      </c>
      <c r="P172" s="7">
        <f t="shared" si="12"/>
        <v>291.8</v>
      </c>
      <c r="Q172" s="31">
        <f t="shared" si="13"/>
        <v>1.6099999999999999</v>
      </c>
      <c r="R172" s="9">
        <f t="shared" si="14"/>
        <v>9.6374749999999771</v>
      </c>
      <c r="S172" s="10">
        <f t="shared" si="15"/>
        <v>301.43747500000001</v>
      </c>
      <c r="T172" s="11">
        <f t="shared" si="16"/>
        <v>0.54705882352941182</v>
      </c>
      <c r="U172" s="12">
        <f t="shared" si="17"/>
        <v>3.3027673063742269E-2</v>
      </c>
      <c r="V172">
        <f>COUNTIF($L$2:L172,1)</f>
        <v>93</v>
      </c>
      <c r="W172">
        <v>170</v>
      </c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</row>
    <row r="173" spans="1:245" ht="15.75" customHeight="1" x14ac:dyDescent="0.2">
      <c r="A173" s="3">
        <v>171</v>
      </c>
      <c r="B173" s="4">
        <v>43671</v>
      </c>
      <c r="C173" s="3" t="s">
        <v>362</v>
      </c>
      <c r="D173" s="3" t="s">
        <v>44</v>
      </c>
      <c r="E173" s="3">
        <v>1</v>
      </c>
      <c r="F173" s="3" t="s">
        <v>349</v>
      </c>
      <c r="G173" s="3" t="s">
        <v>25</v>
      </c>
      <c r="H173" s="3" t="s">
        <v>26</v>
      </c>
      <c r="I173" s="3" t="s">
        <v>30</v>
      </c>
      <c r="J173" s="5" t="s">
        <v>188</v>
      </c>
      <c r="K173" s="27"/>
      <c r="L173" s="6" t="s">
        <v>16</v>
      </c>
      <c r="M173" s="7">
        <v>1.9</v>
      </c>
      <c r="N173" s="7">
        <v>0.75</v>
      </c>
      <c r="O173" s="8" t="s">
        <v>23</v>
      </c>
      <c r="P173" s="7">
        <f t="shared" si="12"/>
        <v>292.55</v>
      </c>
      <c r="Q173" s="33">
        <f t="shared" si="13"/>
        <v>-0.75</v>
      </c>
      <c r="R173" s="9">
        <f t="shared" si="14"/>
        <v>8.8874749999999771</v>
      </c>
      <c r="S173" s="10">
        <f t="shared" si="15"/>
        <v>301.43747500000001</v>
      </c>
      <c r="T173" s="11">
        <f t="shared" si="16"/>
        <v>0.54385964912280704</v>
      </c>
      <c r="U173" s="12">
        <f t="shared" si="17"/>
        <v>3.0379336865493059E-2</v>
      </c>
      <c r="V173">
        <f>COUNTIF($L$2:L173,1)</f>
        <v>93</v>
      </c>
      <c r="W173">
        <v>171</v>
      </c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</row>
    <row r="174" spans="1:245" ht="15.75" customHeight="1" x14ac:dyDescent="0.2">
      <c r="A174" s="3">
        <v>172</v>
      </c>
      <c r="B174" s="4">
        <v>43671</v>
      </c>
      <c r="C174" s="3" t="s">
        <v>360</v>
      </c>
      <c r="D174" s="3" t="s">
        <v>44</v>
      </c>
      <c r="E174" s="3">
        <v>1</v>
      </c>
      <c r="F174" s="3" t="s">
        <v>364</v>
      </c>
      <c r="G174" s="3" t="s">
        <v>25</v>
      </c>
      <c r="H174" s="3" t="s">
        <v>26</v>
      </c>
      <c r="I174" s="3" t="s">
        <v>30</v>
      </c>
      <c r="J174" s="13" t="s">
        <v>346</v>
      </c>
      <c r="K174" s="27"/>
      <c r="L174" s="6" t="s">
        <v>17</v>
      </c>
      <c r="M174" s="7">
        <v>1.9</v>
      </c>
      <c r="N174" s="7">
        <v>1.5</v>
      </c>
      <c r="O174" s="8" t="s">
        <v>23</v>
      </c>
      <c r="P174" s="7">
        <f t="shared" si="12"/>
        <v>294.05</v>
      </c>
      <c r="Q174" s="31">
        <f t="shared" si="13"/>
        <v>1.2074999999999996</v>
      </c>
      <c r="R174" s="9">
        <f t="shared" si="14"/>
        <v>10.094974999999977</v>
      </c>
      <c r="S174" s="10">
        <f t="shared" si="15"/>
        <v>304.14497499999999</v>
      </c>
      <c r="T174" s="11">
        <f t="shared" si="16"/>
        <v>0.54651162790697672</v>
      </c>
      <c r="U174" s="12">
        <f t="shared" si="17"/>
        <v>3.4330811086549826E-2</v>
      </c>
      <c r="V174">
        <f>COUNTIF($L$2:L174,1)</f>
        <v>94</v>
      </c>
      <c r="W174">
        <v>172</v>
      </c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</row>
    <row r="175" spans="1:245" ht="15.75" customHeight="1" x14ac:dyDescent="0.2">
      <c r="A175" s="3">
        <v>173</v>
      </c>
      <c r="B175" s="4">
        <v>43671</v>
      </c>
      <c r="C175" s="3" t="s">
        <v>360</v>
      </c>
      <c r="D175" s="3" t="s">
        <v>44</v>
      </c>
      <c r="E175" s="3">
        <v>1</v>
      </c>
      <c r="F175" s="3" t="s">
        <v>345</v>
      </c>
      <c r="G175" s="3" t="s">
        <v>25</v>
      </c>
      <c r="H175" s="3" t="s">
        <v>26</v>
      </c>
      <c r="I175" s="3" t="s">
        <v>30</v>
      </c>
      <c r="J175" s="13" t="s">
        <v>346</v>
      </c>
      <c r="K175" s="27"/>
      <c r="L175" s="6" t="s">
        <v>17</v>
      </c>
      <c r="M175" s="7">
        <v>1.85</v>
      </c>
      <c r="N175" s="7">
        <v>2</v>
      </c>
      <c r="O175" s="8" t="s">
        <v>23</v>
      </c>
      <c r="P175" s="7">
        <f t="shared" si="12"/>
        <v>296.05</v>
      </c>
      <c r="Q175" s="31">
        <f t="shared" si="13"/>
        <v>1.5150000000000001</v>
      </c>
      <c r="R175" s="9">
        <f t="shared" si="14"/>
        <v>11.609974999999977</v>
      </c>
      <c r="S175" s="10">
        <f t="shared" si="15"/>
        <v>307.65997499999997</v>
      </c>
      <c r="T175" s="11">
        <f t="shared" si="16"/>
        <v>0.54913294797687862</v>
      </c>
      <c r="U175" s="12">
        <f t="shared" si="17"/>
        <v>3.9216264144570051E-2</v>
      </c>
      <c r="V175">
        <f>COUNTIF($L$2:L175,1)</f>
        <v>95</v>
      </c>
      <c r="W175">
        <v>173</v>
      </c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</row>
    <row r="176" spans="1:245" ht="15.75" customHeight="1" x14ac:dyDescent="0.2">
      <c r="A176" s="3">
        <v>174</v>
      </c>
      <c r="B176" s="4">
        <v>43671</v>
      </c>
      <c r="C176" s="3" t="s">
        <v>360</v>
      </c>
      <c r="D176" s="3" t="s">
        <v>44</v>
      </c>
      <c r="E176" s="3">
        <v>1</v>
      </c>
      <c r="F176" s="3" t="s">
        <v>365</v>
      </c>
      <c r="G176" s="3" t="s">
        <v>25</v>
      </c>
      <c r="H176" s="3" t="s">
        <v>26</v>
      </c>
      <c r="I176" s="3" t="s">
        <v>30</v>
      </c>
      <c r="J176" s="13" t="s">
        <v>346</v>
      </c>
      <c r="K176" s="27"/>
      <c r="L176" s="6" t="s">
        <v>17</v>
      </c>
      <c r="M176" s="7">
        <v>1.49</v>
      </c>
      <c r="N176" s="7">
        <v>2</v>
      </c>
      <c r="O176" s="8" t="s">
        <v>23</v>
      </c>
      <c r="P176" s="7">
        <f t="shared" si="12"/>
        <v>298.05</v>
      </c>
      <c r="Q176" s="31">
        <f t="shared" si="13"/>
        <v>0.83099999999999996</v>
      </c>
      <c r="R176" s="9">
        <f t="shared" si="14"/>
        <v>12.440974999999977</v>
      </c>
      <c r="S176" s="10">
        <f t="shared" si="15"/>
        <v>310.49097499999999</v>
      </c>
      <c r="T176" s="11">
        <f t="shared" si="16"/>
        <v>0.55172413793103448</v>
      </c>
      <c r="U176" s="12">
        <f t="shared" si="17"/>
        <v>4.1741234692165674E-2</v>
      </c>
      <c r="V176">
        <f>COUNTIF($L$2:L176,1)</f>
        <v>96</v>
      </c>
      <c r="W176">
        <v>174</v>
      </c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</row>
    <row r="177" spans="1:245" ht="15.75" customHeight="1" x14ac:dyDescent="0.2">
      <c r="A177" s="3">
        <v>175</v>
      </c>
      <c r="B177" s="4">
        <v>43671</v>
      </c>
      <c r="C177" s="3" t="s">
        <v>366</v>
      </c>
      <c r="D177" s="3" t="s">
        <v>44</v>
      </c>
      <c r="E177" s="3">
        <v>1</v>
      </c>
      <c r="F177" s="3" t="s">
        <v>233</v>
      </c>
      <c r="G177" s="3" t="s">
        <v>25</v>
      </c>
      <c r="H177" s="3" t="s">
        <v>26</v>
      </c>
      <c r="I177" s="3" t="s">
        <v>14</v>
      </c>
      <c r="J177" s="13" t="s">
        <v>147</v>
      </c>
      <c r="K177" s="27"/>
      <c r="L177" s="6" t="s">
        <v>17</v>
      </c>
      <c r="M177" s="7">
        <v>1.875</v>
      </c>
      <c r="N177" s="7">
        <v>1.5</v>
      </c>
      <c r="O177" s="8" t="s">
        <v>23</v>
      </c>
      <c r="P177" s="7">
        <f t="shared" si="12"/>
        <v>299.55</v>
      </c>
      <c r="Q177" s="31">
        <f t="shared" si="13"/>
        <v>1.171875</v>
      </c>
      <c r="R177" s="9">
        <f t="shared" si="14"/>
        <v>13.612849999999977</v>
      </c>
      <c r="S177" s="10">
        <f t="shared" si="15"/>
        <v>313.16284999999999</v>
      </c>
      <c r="T177" s="11">
        <f t="shared" si="16"/>
        <v>0.55428571428571427</v>
      </c>
      <c r="U177" s="12">
        <f t="shared" si="17"/>
        <v>4.5444333166416225E-2</v>
      </c>
      <c r="V177">
        <f>COUNTIF($L$2:L177,1)</f>
        <v>97</v>
      </c>
      <c r="W177">
        <v>175</v>
      </c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</row>
    <row r="178" spans="1:245" ht="15.75" customHeight="1" x14ac:dyDescent="0.2">
      <c r="A178" s="3">
        <v>176</v>
      </c>
      <c r="B178" s="4">
        <v>43671</v>
      </c>
      <c r="C178" s="3" t="s">
        <v>367</v>
      </c>
      <c r="D178" s="3" t="s">
        <v>142</v>
      </c>
      <c r="E178" s="3">
        <v>4</v>
      </c>
      <c r="F178" s="3">
        <v>1</v>
      </c>
      <c r="G178" s="3" t="s">
        <v>25</v>
      </c>
      <c r="H178" s="3" t="s">
        <v>26</v>
      </c>
      <c r="I178" s="3" t="s">
        <v>30</v>
      </c>
      <c r="J178" s="5" t="s">
        <v>368</v>
      </c>
      <c r="K178" s="27"/>
      <c r="L178" s="6" t="s">
        <v>16</v>
      </c>
      <c r="M178" s="7">
        <v>6.44</v>
      </c>
      <c r="N178" s="7">
        <v>0.5</v>
      </c>
      <c r="O178" s="8" t="s">
        <v>23</v>
      </c>
      <c r="P178" s="7">
        <f t="shared" si="12"/>
        <v>300.05</v>
      </c>
      <c r="Q178" s="33">
        <f t="shared" si="13"/>
        <v>-0.5</v>
      </c>
      <c r="R178" s="9">
        <f t="shared" si="14"/>
        <v>13.112849999999977</v>
      </c>
      <c r="S178" s="10">
        <f t="shared" si="15"/>
        <v>313.16284999999999</v>
      </c>
      <c r="T178" s="11">
        <f t="shared" si="16"/>
        <v>0.55113636363636365</v>
      </c>
      <c r="U178" s="12">
        <f t="shared" si="17"/>
        <v>4.3702216297283721E-2</v>
      </c>
      <c r="V178">
        <f>COUNTIF($L$2:L178,1)</f>
        <v>97</v>
      </c>
      <c r="W178">
        <v>176</v>
      </c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</row>
    <row r="179" spans="1:245" ht="28.5" customHeight="1" x14ac:dyDescent="0.2">
      <c r="A179" s="3">
        <v>177</v>
      </c>
      <c r="B179" s="4">
        <v>43672</v>
      </c>
      <c r="C179" s="3" t="s">
        <v>369</v>
      </c>
      <c r="D179" s="3" t="s">
        <v>226</v>
      </c>
      <c r="E179" s="3">
        <v>2</v>
      </c>
      <c r="F179" s="3" t="s">
        <v>370</v>
      </c>
      <c r="G179" s="3" t="s">
        <v>31</v>
      </c>
      <c r="H179" s="3" t="s">
        <v>26</v>
      </c>
      <c r="I179" s="3" t="s">
        <v>14</v>
      </c>
      <c r="J179" s="13" t="s">
        <v>371</v>
      </c>
      <c r="K179" s="27"/>
      <c r="L179" s="6" t="s">
        <v>17</v>
      </c>
      <c r="M179" s="7">
        <v>2.21</v>
      </c>
      <c r="N179" s="7">
        <v>2</v>
      </c>
      <c r="O179" s="8" t="s">
        <v>23</v>
      </c>
      <c r="P179" s="7">
        <f t="shared" si="12"/>
        <v>302.05</v>
      </c>
      <c r="Q179" s="31">
        <f t="shared" si="13"/>
        <v>2.1989999999999998</v>
      </c>
      <c r="R179" s="9">
        <f t="shared" si="14"/>
        <v>15.311849999999977</v>
      </c>
      <c r="S179" s="10">
        <f t="shared" si="15"/>
        <v>317.36185</v>
      </c>
      <c r="T179" s="11">
        <f t="shared" si="16"/>
        <v>0.5536723163841808</v>
      </c>
      <c r="U179" s="12">
        <f t="shared" si="17"/>
        <v>5.0693097169342796E-2</v>
      </c>
      <c r="V179">
        <f>COUNTIF($L$2:L179,1)</f>
        <v>98</v>
      </c>
      <c r="W179">
        <v>177</v>
      </c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</row>
    <row r="180" spans="1:245" ht="26.25" customHeight="1" x14ac:dyDescent="0.2">
      <c r="A180" s="3">
        <v>178</v>
      </c>
      <c r="B180" s="4">
        <v>43672</v>
      </c>
      <c r="C180" s="3" t="s">
        <v>372</v>
      </c>
      <c r="D180" s="3" t="s">
        <v>226</v>
      </c>
      <c r="E180" s="3">
        <v>2</v>
      </c>
      <c r="F180" s="3" t="s">
        <v>373</v>
      </c>
      <c r="G180" s="3" t="s">
        <v>31</v>
      </c>
      <c r="H180" s="3" t="s">
        <v>26</v>
      </c>
      <c r="I180" s="3" t="s">
        <v>14</v>
      </c>
      <c r="J180" s="5" t="s">
        <v>374</v>
      </c>
      <c r="K180" s="27" t="s">
        <v>375</v>
      </c>
      <c r="L180" s="6" t="s">
        <v>16</v>
      </c>
      <c r="M180" s="7">
        <v>2.09</v>
      </c>
      <c r="N180" s="7">
        <v>2</v>
      </c>
      <c r="O180" s="8" t="s">
        <v>23</v>
      </c>
      <c r="P180" s="7">
        <f t="shared" si="12"/>
        <v>304.05</v>
      </c>
      <c r="Q180" s="33">
        <f t="shared" si="13"/>
        <v>-2</v>
      </c>
      <c r="R180" s="9">
        <f t="shared" si="14"/>
        <v>13.311849999999977</v>
      </c>
      <c r="S180" s="10">
        <f t="shared" si="15"/>
        <v>317.36185</v>
      </c>
      <c r="T180" s="11">
        <f t="shared" si="16"/>
        <v>0.550561797752809</v>
      </c>
      <c r="U180" s="12">
        <f t="shared" si="17"/>
        <v>4.3781779312613033E-2</v>
      </c>
      <c r="V180">
        <f>COUNTIF($L$2:L180,1)</f>
        <v>98</v>
      </c>
      <c r="W180">
        <v>178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</row>
    <row r="181" spans="1:245" ht="15.75" customHeight="1" x14ac:dyDescent="0.2">
      <c r="A181" s="3">
        <v>179</v>
      </c>
      <c r="B181" s="4">
        <v>43672</v>
      </c>
      <c r="C181" s="3" t="s">
        <v>376</v>
      </c>
      <c r="D181" s="3" t="s">
        <v>44</v>
      </c>
      <c r="E181" s="3">
        <v>1</v>
      </c>
      <c r="F181" s="3" t="s">
        <v>146</v>
      </c>
      <c r="G181" s="3" t="s">
        <v>25</v>
      </c>
      <c r="H181" s="3" t="s">
        <v>26</v>
      </c>
      <c r="I181" s="3" t="s">
        <v>30</v>
      </c>
      <c r="J181" s="5" t="s">
        <v>37</v>
      </c>
      <c r="K181" s="27"/>
      <c r="L181" s="6" t="s">
        <v>16</v>
      </c>
      <c r="M181" s="7">
        <v>2</v>
      </c>
      <c r="N181" s="7">
        <v>1</v>
      </c>
      <c r="O181" s="8" t="s">
        <v>23</v>
      </c>
      <c r="P181" s="7">
        <f t="shared" si="12"/>
        <v>305.05</v>
      </c>
      <c r="Q181" s="33">
        <f t="shared" si="13"/>
        <v>-1</v>
      </c>
      <c r="R181" s="9">
        <f t="shared" si="14"/>
        <v>12.311849999999977</v>
      </c>
      <c r="S181" s="10">
        <f t="shared" si="15"/>
        <v>317.36185</v>
      </c>
      <c r="T181" s="11">
        <f t="shared" si="16"/>
        <v>0.54748603351955305</v>
      </c>
      <c r="U181" s="12">
        <f t="shared" si="17"/>
        <v>4.03601049008359E-2</v>
      </c>
      <c r="V181">
        <f>COUNTIF($L$2:L181,1)</f>
        <v>98</v>
      </c>
      <c r="W181">
        <v>179</v>
      </c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</row>
    <row r="182" spans="1:245" ht="15.75" customHeight="1" x14ac:dyDescent="0.2">
      <c r="A182" s="3">
        <v>180</v>
      </c>
      <c r="B182" s="4">
        <v>43672</v>
      </c>
      <c r="C182" s="3" t="s">
        <v>377</v>
      </c>
      <c r="D182" s="3" t="s">
        <v>226</v>
      </c>
      <c r="E182" s="3">
        <v>1</v>
      </c>
      <c r="F182" s="3" t="s">
        <v>378</v>
      </c>
      <c r="G182" s="3" t="s">
        <v>25</v>
      </c>
      <c r="H182" s="3" t="s">
        <v>29</v>
      </c>
      <c r="I182" s="3" t="s">
        <v>14</v>
      </c>
      <c r="J182" s="13" t="s">
        <v>60</v>
      </c>
      <c r="K182" s="27"/>
      <c r="L182" s="6" t="s">
        <v>17</v>
      </c>
      <c r="M182" s="7">
        <v>1.877</v>
      </c>
      <c r="N182" s="7">
        <v>1.5</v>
      </c>
      <c r="O182" s="8" t="s">
        <v>15</v>
      </c>
      <c r="P182" s="7">
        <f t="shared" si="12"/>
        <v>306.55</v>
      </c>
      <c r="Q182" s="31">
        <f t="shared" si="13"/>
        <v>1.3155000000000001</v>
      </c>
      <c r="R182" s="9">
        <f t="shared" si="14"/>
        <v>13.627349999999977</v>
      </c>
      <c r="S182" s="10">
        <f t="shared" si="15"/>
        <v>320.17734999999999</v>
      </c>
      <c r="T182" s="11">
        <f t="shared" si="16"/>
        <v>0.55000000000000004</v>
      </c>
      <c r="U182" s="12">
        <f t="shared" si="17"/>
        <v>4.4453922687979049E-2</v>
      </c>
      <c r="V182">
        <f>COUNTIF($L$2:L182,1)</f>
        <v>99</v>
      </c>
      <c r="W182">
        <v>180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</row>
    <row r="183" spans="1:245" ht="15.75" customHeight="1" x14ac:dyDescent="0.2">
      <c r="A183" s="3">
        <v>181</v>
      </c>
      <c r="B183" s="4">
        <v>43672</v>
      </c>
      <c r="C183" s="3" t="s">
        <v>379</v>
      </c>
      <c r="D183" s="3" t="s">
        <v>44</v>
      </c>
      <c r="E183" s="3">
        <v>1</v>
      </c>
      <c r="F183" s="3" t="s">
        <v>334</v>
      </c>
      <c r="G183" s="3" t="s">
        <v>25</v>
      </c>
      <c r="H183" s="3" t="s">
        <v>26</v>
      </c>
      <c r="I183" s="3" t="s">
        <v>30</v>
      </c>
      <c r="J183" s="5" t="s">
        <v>273</v>
      </c>
      <c r="K183" s="27" t="s">
        <v>380</v>
      </c>
      <c r="L183" s="6" t="s">
        <v>16</v>
      </c>
      <c r="M183" s="7">
        <v>1.9</v>
      </c>
      <c r="N183" s="7">
        <v>1.5</v>
      </c>
      <c r="O183" s="8" t="s">
        <v>23</v>
      </c>
      <c r="P183" s="7">
        <f t="shared" si="12"/>
        <v>308.05</v>
      </c>
      <c r="Q183" s="33">
        <f t="shared" si="13"/>
        <v>-1.5</v>
      </c>
      <c r="R183" s="9">
        <f t="shared" si="14"/>
        <v>12.127349999999977</v>
      </c>
      <c r="S183" s="10">
        <f t="shared" si="15"/>
        <v>320.17734999999999</v>
      </c>
      <c r="T183" s="11">
        <f t="shared" si="16"/>
        <v>0.54696132596685088</v>
      </c>
      <c r="U183" s="12">
        <f t="shared" si="17"/>
        <v>3.9368122058107378E-2</v>
      </c>
      <c r="V183">
        <f>COUNTIF($L$2:L183,1)</f>
        <v>99</v>
      </c>
      <c r="W183">
        <v>181</v>
      </c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</row>
    <row r="184" spans="1:245" ht="15.75" customHeight="1" x14ac:dyDescent="0.2">
      <c r="A184" s="3">
        <v>182</v>
      </c>
      <c r="B184" s="4">
        <v>43673</v>
      </c>
      <c r="C184" s="3" t="s">
        <v>381</v>
      </c>
      <c r="D184" s="3" t="s">
        <v>44</v>
      </c>
      <c r="E184" s="3">
        <v>1</v>
      </c>
      <c r="F184" s="3" t="s">
        <v>65</v>
      </c>
      <c r="G184" s="3" t="s">
        <v>25</v>
      </c>
      <c r="H184" s="3" t="s">
        <v>29</v>
      </c>
      <c r="I184" s="3" t="s">
        <v>30</v>
      </c>
      <c r="J184" s="13" t="s">
        <v>193</v>
      </c>
      <c r="K184" s="27"/>
      <c r="L184" s="6" t="s">
        <v>17</v>
      </c>
      <c r="M184" s="7">
        <v>1.4239999999999999</v>
      </c>
      <c r="N184" s="7">
        <v>1.5</v>
      </c>
      <c r="O184" s="8" t="s">
        <v>15</v>
      </c>
      <c r="P184" s="7">
        <f t="shared" si="12"/>
        <v>309.55</v>
      </c>
      <c r="Q184" s="31">
        <f t="shared" si="13"/>
        <v>0.63600000000000012</v>
      </c>
      <c r="R184" s="9">
        <f t="shared" si="14"/>
        <v>12.763349999999978</v>
      </c>
      <c r="S184" s="10">
        <f t="shared" si="15"/>
        <v>322.31335000000001</v>
      </c>
      <c r="T184" s="11">
        <f t="shared" si="16"/>
        <v>0.5494505494505495</v>
      </c>
      <c r="U184" s="12">
        <f t="shared" si="17"/>
        <v>4.1231949604264261E-2</v>
      </c>
      <c r="V184">
        <f>COUNTIF($L$2:L184,1)</f>
        <v>100</v>
      </c>
      <c r="W184">
        <v>182</v>
      </c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</row>
    <row r="185" spans="1:245" ht="15.75" customHeight="1" x14ac:dyDescent="0.2">
      <c r="A185" s="3">
        <v>183</v>
      </c>
      <c r="B185" s="4">
        <v>43673</v>
      </c>
      <c r="C185" s="3" t="s">
        <v>382</v>
      </c>
      <c r="D185" s="3" t="s">
        <v>226</v>
      </c>
      <c r="E185" s="3">
        <v>1</v>
      </c>
      <c r="F185" s="3" t="s">
        <v>233</v>
      </c>
      <c r="G185" s="3" t="s">
        <v>25</v>
      </c>
      <c r="H185" s="3" t="s">
        <v>29</v>
      </c>
      <c r="I185" s="3" t="s">
        <v>14</v>
      </c>
      <c r="J185" s="5" t="s">
        <v>193</v>
      </c>
      <c r="K185" s="27"/>
      <c r="L185" s="6" t="s">
        <v>16</v>
      </c>
      <c r="M185" s="7">
        <v>1.925</v>
      </c>
      <c r="N185" s="7">
        <v>2</v>
      </c>
      <c r="O185" s="8" t="s">
        <v>15</v>
      </c>
      <c r="P185" s="7">
        <f t="shared" si="12"/>
        <v>311.55</v>
      </c>
      <c r="Q185" s="33">
        <f t="shared" si="13"/>
        <v>-2</v>
      </c>
      <c r="R185" s="9">
        <f t="shared" si="14"/>
        <v>10.763349999999978</v>
      </c>
      <c r="S185" s="10">
        <f t="shared" si="15"/>
        <v>322.31335000000001</v>
      </c>
      <c r="T185" s="11">
        <f t="shared" si="16"/>
        <v>0.54644808743169404</v>
      </c>
      <c r="U185" s="12">
        <f t="shared" si="17"/>
        <v>3.4547745145241539E-2</v>
      </c>
      <c r="V185">
        <f>COUNTIF($L$2:L185,1)</f>
        <v>100</v>
      </c>
      <c r="W185">
        <v>183</v>
      </c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</row>
    <row r="186" spans="1:245" ht="15.75" customHeight="1" x14ac:dyDescent="0.2">
      <c r="A186" s="3">
        <v>184</v>
      </c>
      <c r="B186" s="4">
        <v>43673</v>
      </c>
      <c r="C186" s="3" t="s">
        <v>383</v>
      </c>
      <c r="D186" s="3" t="s">
        <v>226</v>
      </c>
      <c r="E186" s="3">
        <v>1</v>
      </c>
      <c r="F186" s="3" t="s">
        <v>384</v>
      </c>
      <c r="G186" s="3" t="s">
        <v>25</v>
      </c>
      <c r="H186" s="3" t="s">
        <v>32</v>
      </c>
      <c r="I186" s="3" t="s">
        <v>14</v>
      </c>
      <c r="J186" s="5" t="s">
        <v>385</v>
      </c>
      <c r="K186" s="27" t="s">
        <v>386</v>
      </c>
      <c r="L186" s="6" t="s">
        <v>16</v>
      </c>
      <c r="M186" s="7">
        <v>2.67</v>
      </c>
      <c r="N186" s="7">
        <v>1.5</v>
      </c>
      <c r="O186" s="8" t="s">
        <v>23</v>
      </c>
      <c r="P186" s="7">
        <f t="shared" si="12"/>
        <v>313.05</v>
      </c>
      <c r="Q186" s="33">
        <f t="shared" si="13"/>
        <v>-1.5</v>
      </c>
      <c r="R186" s="9">
        <f t="shared" si="14"/>
        <v>9.2633499999999778</v>
      </c>
      <c r="S186" s="10">
        <f t="shared" si="15"/>
        <v>322.31335000000001</v>
      </c>
      <c r="T186" s="11">
        <f t="shared" si="16"/>
        <v>0.54347826086956519</v>
      </c>
      <c r="U186" s="12">
        <f t="shared" si="17"/>
        <v>2.9590640472767937E-2</v>
      </c>
      <c r="V186">
        <f>COUNTIF($L$2:L186,1)</f>
        <v>100</v>
      </c>
      <c r="W186">
        <v>184</v>
      </c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</row>
    <row r="187" spans="1:245" ht="27.75" customHeight="1" x14ac:dyDescent="0.2">
      <c r="A187" s="3">
        <v>185</v>
      </c>
      <c r="B187" s="4">
        <v>43673</v>
      </c>
      <c r="C187" s="3" t="s">
        <v>387</v>
      </c>
      <c r="D187" s="3" t="s">
        <v>226</v>
      </c>
      <c r="E187" s="3">
        <v>2</v>
      </c>
      <c r="F187" s="3" t="s">
        <v>388</v>
      </c>
      <c r="G187" s="3" t="s">
        <v>25</v>
      </c>
      <c r="H187" s="3" t="s">
        <v>26</v>
      </c>
      <c r="I187" s="3" t="s">
        <v>14</v>
      </c>
      <c r="J187" s="5" t="s">
        <v>389</v>
      </c>
      <c r="K187" s="27" t="s">
        <v>253</v>
      </c>
      <c r="L187" s="6" t="s">
        <v>16</v>
      </c>
      <c r="M187" s="7">
        <v>2.48</v>
      </c>
      <c r="N187" s="7">
        <v>1.5</v>
      </c>
      <c r="O187" s="8" t="s">
        <v>23</v>
      </c>
      <c r="P187" s="7">
        <f t="shared" si="12"/>
        <v>314.55</v>
      </c>
      <c r="Q187" s="33">
        <f t="shared" si="13"/>
        <v>-1.5</v>
      </c>
      <c r="R187" s="9">
        <f t="shared" si="14"/>
        <v>7.7633499999999778</v>
      </c>
      <c r="S187" s="10">
        <f t="shared" si="15"/>
        <v>322.31335000000001</v>
      </c>
      <c r="T187" s="11">
        <f t="shared" si="16"/>
        <v>0.54054054054054057</v>
      </c>
      <c r="U187" s="12">
        <f t="shared" si="17"/>
        <v>2.468081386107138E-2</v>
      </c>
      <c r="V187">
        <f>COUNTIF($L$2:L187,1)</f>
        <v>100</v>
      </c>
      <c r="W187">
        <v>185</v>
      </c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</row>
    <row r="188" spans="1:245" ht="15.75" customHeight="1" x14ac:dyDescent="0.2">
      <c r="A188" s="3">
        <v>186</v>
      </c>
      <c r="B188" s="4">
        <v>43673</v>
      </c>
      <c r="C188" s="3" t="s">
        <v>390</v>
      </c>
      <c r="D188" s="3" t="s">
        <v>44</v>
      </c>
      <c r="E188" s="3">
        <v>1</v>
      </c>
      <c r="F188" s="3" t="s">
        <v>334</v>
      </c>
      <c r="G188" s="3" t="s">
        <v>25</v>
      </c>
      <c r="H188" s="3" t="s">
        <v>26</v>
      </c>
      <c r="I188" s="3" t="s">
        <v>30</v>
      </c>
      <c r="J188" s="5" t="s">
        <v>273</v>
      </c>
      <c r="K188" s="27" t="s">
        <v>386</v>
      </c>
      <c r="L188" s="6" t="s">
        <v>16</v>
      </c>
      <c r="M188" s="7">
        <v>1.9</v>
      </c>
      <c r="N188" s="7">
        <v>3</v>
      </c>
      <c r="O188" s="8" t="s">
        <v>23</v>
      </c>
      <c r="P188" s="7">
        <f t="shared" si="12"/>
        <v>317.55</v>
      </c>
      <c r="Q188" s="33">
        <f t="shared" si="13"/>
        <v>-3</v>
      </c>
      <c r="R188" s="9">
        <f t="shared" si="14"/>
        <v>4.7633499999999778</v>
      </c>
      <c r="S188" s="10">
        <f t="shared" si="15"/>
        <v>322.31335000000001</v>
      </c>
      <c r="T188" s="11">
        <f t="shared" si="16"/>
        <v>0.5376344086021505</v>
      </c>
      <c r="U188" s="12">
        <f t="shared" si="17"/>
        <v>1.500031491103764E-2</v>
      </c>
      <c r="V188">
        <f>COUNTIF($L$2:L188,1)</f>
        <v>100</v>
      </c>
      <c r="W188">
        <v>186</v>
      </c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</row>
    <row r="189" spans="1:245" ht="15.75" customHeight="1" x14ac:dyDescent="0.2">
      <c r="A189" s="3">
        <v>187</v>
      </c>
      <c r="B189" s="4">
        <v>43673</v>
      </c>
      <c r="C189" s="3" t="s">
        <v>390</v>
      </c>
      <c r="D189" s="3" t="s">
        <v>44</v>
      </c>
      <c r="E189" s="3">
        <v>1</v>
      </c>
      <c r="F189" s="3" t="s">
        <v>146</v>
      </c>
      <c r="G189" s="3" t="s">
        <v>25</v>
      </c>
      <c r="H189" s="3" t="s">
        <v>26</v>
      </c>
      <c r="I189" s="3" t="s">
        <v>30</v>
      </c>
      <c r="J189" s="13" t="s">
        <v>147</v>
      </c>
      <c r="K189" s="27"/>
      <c r="L189" s="6" t="s">
        <v>17</v>
      </c>
      <c r="M189" s="7">
        <v>1.95</v>
      </c>
      <c r="N189" s="7">
        <v>2</v>
      </c>
      <c r="O189" s="8" t="s">
        <v>23</v>
      </c>
      <c r="P189" s="7">
        <f t="shared" si="12"/>
        <v>319.55</v>
      </c>
      <c r="Q189" s="31">
        <f t="shared" si="13"/>
        <v>1.7049999999999996</v>
      </c>
      <c r="R189" s="9">
        <f t="shared" si="14"/>
        <v>6.4683499999999778</v>
      </c>
      <c r="S189" s="10">
        <f t="shared" si="15"/>
        <v>326.01835</v>
      </c>
      <c r="T189" s="11">
        <f t="shared" si="16"/>
        <v>0.5401069518716578</v>
      </c>
      <c r="U189" s="12">
        <f t="shared" si="17"/>
        <v>2.024205914567356E-2</v>
      </c>
      <c r="V189">
        <f>COUNTIF($L$2:L189,1)</f>
        <v>101</v>
      </c>
      <c r="W189">
        <v>187</v>
      </c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</row>
    <row r="190" spans="1:245" ht="15.75" customHeight="1" x14ac:dyDescent="0.2">
      <c r="A190" s="3">
        <v>188</v>
      </c>
      <c r="B190" s="4">
        <v>43674</v>
      </c>
      <c r="C190" s="3" t="s">
        <v>391</v>
      </c>
      <c r="D190" s="3" t="s">
        <v>226</v>
      </c>
      <c r="E190" s="3">
        <v>1</v>
      </c>
      <c r="F190" s="3">
        <v>2</v>
      </c>
      <c r="G190" s="3" t="s">
        <v>31</v>
      </c>
      <c r="H190" s="3" t="s">
        <v>26</v>
      </c>
      <c r="I190" s="3" t="s">
        <v>14</v>
      </c>
      <c r="J190" s="5" t="s">
        <v>104</v>
      </c>
      <c r="K190" s="27"/>
      <c r="L190" s="6" t="s">
        <v>16</v>
      </c>
      <c r="M190" s="7">
        <v>2.2000000000000002</v>
      </c>
      <c r="N190" s="7">
        <v>2</v>
      </c>
      <c r="O190" s="8" t="s">
        <v>23</v>
      </c>
      <c r="P190" s="7">
        <f t="shared" si="12"/>
        <v>321.55</v>
      </c>
      <c r="Q190" s="33">
        <f t="shared" si="13"/>
        <v>-2</v>
      </c>
      <c r="R190" s="9">
        <f t="shared" si="14"/>
        <v>4.4683499999999778</v>
      </c>
      <c r="S190" s="10">
        <f t="shared" si="15"/>
        <v>326.01835</v>
      </c>
      <c r="T190" s="11">
        <f t="shared" si="16"/>
        <v>0.53723404255319152</v>
      </c>
      <c r="U190" s="12">
        <f t="shared" si="17"/>
        <v>1.3896283626185621E-2</v>
      </c>
      <c r="V190">
        <f>COUNTIF($L$2:L190,1)</f>
        <v>101</v>
      </c>
      <c r="W190">
        <v>188</v>
      </c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</row>
    <row r="191" spans="1:245" ht="15.75" customHeight="1" x14ac:dyDescent="0.2">
      <c r="A191" s="3">
        <v>189</v>
      </c>
      <c r="B191" s="4">
        <v>43674</v>
      </c>
      <c r="C191" s="3" t="s">
        <v>392</v>
      </c>
      <c r="D191" s="3" t="s">
        <v>226</v>
      </c>
      <c r="E191" s="3">
        <v>1</v>
      </c>
      <c r="F191" s="3" t="s">
        <v>393</v>
      </c>
      <c r="G191" s="3" t="s">
        <v>25</v>
      </c>
      <c r="H191" s="3" t="s">
        <v>29</v>
      </c>
      <c r="I191" s="3" t="s">
        <v>30</v>
      </c>
      <c r="J191" s="13" t="s">
        <v>193</v>
      </c>
      <c r="K191" s="27"/>
      <c r="L191" s="6" t="s">
        <v>17</v>
      </c>
      <c r="M191" s="7">
        <v>2.68</v>
      </c>
      <c r="N191" s="7">
        <v>1</v>
      </c>
      <c r="O191" s="8" t="s">
        <v>15</v>
      </c>
      <c r="P191" s="7">
        <f t="shared" si="12"/>
        <v>322.55</v>
      </c>
      <c r="Q191" s="31">
        <f t="shared" si="13"/>
        <v>1.6800000000000002</v>
      </c>
      <c r="R191" s="9">
        <f t="shared" si="14"/>
        <v>6.1483499999999776</v>
      </c>
      <c r="S191" s="10">
        <f t="shared" si="15"/>
        <v>328.69835</v>
      </c>
      <c r="T191" s="11">
        <f t="shared" si="16"/>
        <v>0.53968253968253965</v>
      </c>
      <c r="U191" s="12">
        <f t="shared" si="17"/>
        <v>1.9061695861106783E-2</v>
      </c>
      <c r="V191">
        <f>COUNTIF($L$2:L191,1)</f>
        <v>102</v>
      </c>
      <c r="W191">
        <v>189</v>
      </c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</row>
    <row r="192" spans="1:245" ht="15.75" customHeight="1" x14ac:dyDescent="0.2">
      <c r="A192" s="3">
        <v>190</v>
      </c>
      <c r="B192" s="4">
        <v>43674</v>
      </c>
      <c r="C192" s="3" t="s">
        <v>391</v>
      </c>
      <c r="D192" s="3" t="s">
        <v>226</v>
      </c>
      <c r="E192" s="3">
        <v>1</v>
      </c>
      <c r="F192" s="3" t="s">
        <v>45</v>
      </c>
      <c r="G192" s="3" t="s">
        <v>25</v>
      </c>
      <c r="H192" s="3" t="s">
        <v>26</v>
      </c>
      <c r="I192" s="3" t="s">
        <v>30</v>
      </c>
      <c r="J192" s="5" t="s">
        <v>104</v>
      </c>
      <c r="K192" s="27"/>
      <c r="L192" s="6" t="s">
        <v>16</v>
      </c>
      <c r="M192" s="7">
        <v>2</v>
      </c>
      <c r="N192" s="7">
        <v>1.5</v>
      </c>
      <c r="O192" s="8" t="s">
        <v>23</v>
      </c>
      <c r="P192" s="7">
        <f t="shared" si="12"/>
        <v>324.05</v>
      </c>
      <c r="Q192" s="33">
        <f t="shared" si="13"/>
        <v>-1.5</v>
      </c>
      <c r="R192" s="9">
        <f t="shared" si="14"/>
        <v>4.6483499999999776</v>
      </c>
      <c r="S192" s="10">
        <f t="shared" si="15"/>
        <v>328.69835</v>
      </c>
      <c r="T192" s="11">
        <f t="shared" si="16"/>
        <v>0.5368421052631579</v>
      </c>
      <c r="U192" s="12">
        <f t="shared" si="17"/>
        <v>1.4344545594815595E-2</v>
      </c>
      <c r="V192">
        <f>COUNTIF($L$2:L192,1)</f>
        <v>102</v>
      </c>
      <c r="W192">
        <v>190</v>
      </c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</row>
    <row r="193" spans="1:245" ht="15.75" customHeight="1" x14ac:dyDescent="0.2">
      <c r="A193" s="3">
        <v>191</v>
      </c>
      <c r="B193" s="4">
        <v>43674</v>
      </c>
      <c r="C193" s="3" t="s">
        <v>394</v>
      </c>
      <c r="D193" s="3" t="s">
        <v>44</v>
      </c>
      <c r="E193" s="3">
        <v>1</v>
      </c>
      <c r="F193" s="3" t="s">
        <v>341</v>
      </c>
      <c r="G193" s="3" t="s">
        <v>25</v>
      </c>
      <c r="H193" s="3" t="s">
        <v>26</v>
      </c>
      <c r="I193" s="3" t="s">
        <v>30</v>
      </c>
      <c r="J193" s="38" t="s">
        <v>167</v>
      </c>
      <c r="K193" s="27"/>
      <c r="L193" s="6" t="s">
        <v>17</v>
      </c>
      <c r="M193" s="7">
        <v>1</v>
      </c>
      <c r="N193" s="7">
        <v>2</v>
      </c>
      <c r="O193" s="8" t="s">
        <v>23</v>
      </c>
      <c r="P193" s="7">
        <f t="shared" si="12"/>
        <v>326.05</v>
      </c>
      <c r="Q193" s="36">
        <f t="shared" si="13"/>
        <v>-0.10000000000000009</v>
      </c>
      <c r="R193" s="9">
        <f t="shared" si="14"/>
        <v>4.5483499999999779</v>
      </c>
      <c r="S193" s="10">
        <f t="shared" si="15"/>
        <v>330.59834999999998</v>
      </c>
      <c r="T193" s="11">
        <f t="shared" si="16"/>
        <v>0.53926701570680624</v>
      </c>
      <c r="U193" s="12">
        <f t="shared" si="17"/>
        <v>1.3949854316822483E-2</v>
      </c>
      <c r="V193">
        <f>COUNTIF($L$2:L193,1)</f>
        <v>103</v>
      </c>
      <c r="W193">
        <v>191</v>
      </c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</row>
    <row r="194" spans="1:245" ht="15.75" customHeight="1" x14ac:dyDescent="0.2">
      <c r="A194" s="3">
        <v>192</v>
      </c>
      <c r="B194" s="4">
        <v>43674</v>
      </c>
      <c r="C194" s="3" t="s">
        <v>394</v>
      </c>
      <c r="D194" s="3" t="s">
        <v>44</v>
      </c>
      <c r="E194" s="3">
        <v>1</v>
      </c>
      <c r="F194" s="3" t="s">
        <v>395</v>
      </c>
      <c r="G194" s="3" t="s">
        <v>25</v>
      </c>
      <c r="H194" s="3" t="s">
        <v>26</v>
      </c>
      <c r="I194" s="3" t="s">
        <v>30</v>
      </c>
      <c r="J194" s="38" t="s">
        <v>188</v>
      </c>
      <c r="K194" s="27"/>
      <c r="L194" s="6" t="s">
        <v>17</v>
      </c>
      <c r="M194" s="7">
        <v>1</v>
      </c>
      <c r="N194" s="7">
        <v>1.5</v>
      </c>
      <c r="O194" s="8" t="s">
        <v>23</v>
      </c>
      <c r="P194" s="7">
        <f t="shared" si="12"/>
        <v>327.55</v>
      </c>
      <c r="Q194" s="36">
        <f t="shared" si="13"/>
        <v>-7.5000000000000178E-2</v>
      </c>
      <c r="R194" s="9">
        <f t="shared" si="14"/>
        <v>4.4733499999999777</v>
      </c>
      <c r="S194" s="10">
        <f t="shared" si="15"/>
        <v>332.02334999999999</v>
      </c>
      <c r="T194" s="11">
        <f t="shared" si="16"/>
        <v>0.54166666666666663</v>
      </c>
      <c r="U194" s="12">
        <f t="shared" si="17"/>
        <v>1.365699893146079E-2</v>
      </c>
      <c r="V194">
        <f>COUNTIF($L$2:L194,1)</f>
        <v>104</v>
      </c>
      <c r="W194">
        <v>192</v>
      </c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</row>
    <row r="195" spans="1:245" ht="15.75" customHeight="1" x14ac:dyDescent="0.2">
      <c r="A195" s="3">
        <v>193</v>
      </c>
      <c r="B195" s="4">
        <v>43674</v>
      </c>
      <c r="C195" s="3" t="s">
        <v>396</v>
      </c>
      <c r="D195" s="3" t="s">
        <v>44</v>
      </c>
      <c r="E195" s="3">
        <v>1</v>
      </c>
      <c r="F195" s="3" t="s">
        <v>119</v>
      </c>
      <c r="G195" s="3" t="s">
        <v>25</v>
      </c>
      <c r="H195" s="3" t="s">
        <v>26</v>
      </c>
      <c r="I195" s="3" t="s">
        <v>30</v>
      </c>
      <c r="J195" s="13" t="s">
        <v>40</v>
      </c>
      <c r="K195" s="27"/>
      <c r="L195" s="6" t="s">
        <v>17</v>
      </c>
      <c r="M195" s="7">
        <v>1.925</v>
      </c>
      <c r="N195" s="7">
        <v>1.5</v>
      </c>
      <c r="O195" s="8" t="s">
        <v>23</v>
      </c>
      <c r="P195" s="7">
        <f t="shared" si="12"/>
        <v>329.05</v>
      </c>
      <c r="Q195" s="31">
        <f t="shared" si="13"/>
        <v>1.243125</v>
      </c>
      <c r="R195" s="9">
        <f t="shared" si="14"/>
        <v>5.7164749999999778</v>
      </c>
      <c r="S195" s="10">
        <f t="shared" si="15"/>
        <v>334.76647500000001</v>
      </c>
      <c r="T195" s="11">
        <f t="shared" si="16"/>
        <v>0.54404145077720212</v>
      </c>
      <c r="U195" s="12">
        <f t="shared" si="17"/>
        <v>1.7372663728916587E-2</v>
      </c>
      <c r="V195">
        <f>COUNTIF($L$2:L195,1)</f>
        <v>105</v>
      </c>
      <c r="W195">
        <v>193</v>
      </c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</row>
    <row r="196" spans="1:245" ht="15.75" customHeight="1" x14ac:dyDescent="0.2">
      <c r="A196" s="3">
        <v>194</v>
      </c>
      <c r="B196" s="4">
        <v>43674</v>
      </c>
      <c r="C196" s="3" t="s">
        <v>396</v>
      </c>
      <c r="D196" s="3" t="s">
        <v>44</v>
      </c>
      <c r="E196" s="3">
        <v>1</v>
      </c>
      <c r="F196" s="3" t="s">
        <v>397</v>
      </c>
      <c r="G196" s="3" t="s">
        <v>25</v>
      </c>
      <c r="H196" s="3" t="s">
        <v>26</v>
      </c>
      <c r="I196" s="3" t="s">
        <v>30</v>
      </c>
      <c r="J196" s="5" t="s">
        <v>120</v>
      </c>
      <c r="K196" s="27"/>
      <c r="L196" s="6" t="s">
        <v>16</v>
      </c>
      <c r="M196" s="7">
        <v>1.9</v>
      </c>
      <c r="N196" s="7">
        <v>1.5</v>
      </c>
      <c r="O196" s="8" t="s">
        <v>23</v>
      </c>
      <c r="P196" s="7">
        <f t="shared" si="12"/>
        <v>330.55</v>
      </c>
      <c r="Q196" s="33">
        <f t="shared" si="13"/>
        <v>-1.5</v>
      </c>
      <c r="R196" s="9">
        <f t="shared" si="14"/>
        <v>4.2164749999999778</v>
      </c>
      <c r="S196" s="10">
        <f t="shared" si="15"/>
        <v>334.76647500000001</v>
      </c>
      <c r="T196" s="11">
        <f t="shared" si="16"/>
        <v>0.54123711340206182</v>
      </c>
      <c r="U196" s="12">
        <f t="shared" si="17"/>
        <v>1.275593707457269E-2</v>
      </c>
      <c r="V196">
        <f>COUNTIF($L$2:L196,1)</f>
        <v>105</v>
      </c>
      <c r="W196">
        <v>194</v>
      </c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</row>
    <row r="197" spans="1:245" ht="15.75" customHeight="1" x14ac:dyDescent="0.2">
      <c r="A197" s="3">
        <v>195</v>
      </c>
      <c r="B197" s="4">
        <v>43674</v>
      </c>
      <c r="C197" s="3" t="s">
        <v>398</v>
      </c>
      <c r="D197" s="3" t="s">
        <v>44</v>
      </c>
      <c r="E197" s="3">
        <v>1</v>
      </c>
      <c r="F197" s="3" t="s">
        <v>146</v>
      </c>
      <c r="G197" s="3" t="s">
        <v>25</v>
      </c>
      <c r="H197" s="3" t="s">
        <v>26</v>
      </c>
      <c r="I197" s="3" t="s">
        <v>14</v>
      </c>
      <c r="J197" s="5" t="s">
        <v>37</v>
      </c>
      <c r="K197" s="27"/>
      <c r="L197" s="6" t="s">
        <v>16</v>
      </c>
      <c r="M197" s="7">
        <v>2.0249999999999999</v>
      </c>
      <c r="N197" s="7">
        <v>1.5</v>
      </c>
      <c r="O197" s="8" t="s">
        <v>23</v>
      </c>
      <c r="P197" s="7">
        <f t="shared" si="12"/>
        <v>332.05</v>
      </c>
      <c r="Q197" s="33">
        <f t="shared" si="13"/>
        <v>-1.5</v>
      </c>
      <c r="R197" s="28">
        <f t="shared" si="14"/>
        <v>2.7164749999999778</v>
      </c>
      <c r="S197" s="29">
        <f t="shared" si="15"/>
        <v>334.76647500000001</v>
      </c>
      <c r="T197" s="30">
        <f t="shared" si="16"/>
        <v>0.53846153846153844</v>
      </c>
      <c r="U197" s="12">
        <f t="shared" si="17"/>
        <v>8.1809215479596523E-3</v>
      </c>
      <c r="V197">
        <f>COUNTIF($L$2:L197,1)</f>
        <v>105</v>
      </c>
      <c r="W197">
        <v>195</v>
      </c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</row>
    <row r="198" spans="1:245" ht="15.75" customHeight="1" x14ac:dyDescent="0.2">
      <c r="A198" s="3">
        <v>196</v>
      </c>
      <c r="B198" s="4">
        <v>43675</v>
      </c>
      <c r="C198" s="3" t="s">
        <v>399</v>
      </c>
      <c r="D198" s="3" t="s">
        <v>44</v>
      </c>
      <c r="E198" s="3">
        <v>1</v>
      </c>
      <c r="F198" s="3" t="s">
        <v>340</v>
      </c>
      <c r="G198" s="3" t="s">
        <v>25</v>
      </c>
      <c r="H198" s="3" t="s">
        <v>26</v>
      </c>
      <c r="I198" s="3" t="s">
        <v>14</v>
      </c>
      <c r="J198" s="13" t="s">
        <v>167</v>
      </c>
      <c r="K198" s="27"/>
      <c r="L198" s="6" t="s">
        <v>17</v>
      </c>
      <c r="M198" s="7">
        <v>2</v>
      </c>
      <c r="N198" s="7">
        <v>2</v>
      </c>
      <c r="O198" s="8" t="s">
        <v>23</v>
      </c>
      <c r="P198" s="7">
        <f t="shared" ref="P198:P229" si="18">P197+N198</f>
        <v>334.05</v>
      </c>
      <c r="Q198" s="31">
        <f t="shared" ref="Q198:Q229" si="19">IF(AND(L198="1",O198="ja"),(N198*M198*0.95)-N198,IF(AND(L198="1",O198="nein"),N198*M198-N198,-N198))</f>
        <v>1.7999999999999998</v>
      </c>
      <c r="R198" s="9">
        <f t="shared" ref="R198:R229" si="20">R197+Q198</f>
        <v>4.5164749999999776</v>
      </c>
      <c r="S198" s="10">
        <f t="shared" ref="S198:S229" si="21">P198+R198</f>
        <v>338.56647499999997</v>
      </c>
      <c r="T198" s="11">
        <f t="shared" ref="T198:T229" si="22">V198/W198</f>
        <v>0.54081632653061229</v>
      </c>
      <c r="U198" s="12">
        <f t="shared" ref="U198:U229" si="23">((S198-P198)/P198)*100%</f>
        <v>1.3520356234096564E-2</v>
      </c>
      <c r="V198">
        <f>COUNTIF($L$2:L198,1)</f>
        <v>106</v>
      </c>
      <c r="W198">
        <v>196</v>
      </c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</row>
    <row r="199" spans="1:245" ht="15.75" customHeight="1" x14ac:dyDescent="0.2">
      <c r="A199" s="3">
        <v>197</v>
      </c>
      <c r="B199" s="4">
        <v>43675</v>
      </c>
      <c r="C199" s="3" t="s">
        <v>400</v>
      </c>
      <c r="D199" s="3" t="s">
        <v>44</v>
      </c>
      <c r="E199" s="3">
        <v>1</v>
      </c>
      <c r="F199" s="3" t="s">
        <v>146</v>
      </c>
      <c r="G199" s="3" t="s">
        <v>25</v>
      </c>
      <c r="H199" s="3" t="s">
        <v>27</v>
      </c>
      <c r="I199" s="3" t="s">
        <v>30</v>
      </c>
      <c r="J199" s="5" t="s">
        <v>46</v>
      </c>
      <c r="K199" s="27" t="s">
        <v>401</v>
      </c>
      <c r="L199" s="6" t="s">
        <v>16</v>
      </c>
      <c r="M199" s="7">
        <v>4.04</v>
      </c>
      <c r="N199" s="7">
        <v>1</v>
      </c>
      <c r="O199" s="8" t="s">
        <v>15</v>
      </c>
      <c r="P199" s="7">
        <f t="shared" si="18"/>
        <v>335.05</v>
      </c>
      <c r="Q199" s="33">
        <f t="shared" si="19"/>
        <v>-1</v>
      </c>
      <c r="R199" s="9">
        <f t="shared" si="20"/>
        <v>3.5164749999999776</v>
      </c>
      <c r="S199" s="10">
        <f t="shared" si="21"/>
        <v>338.56647499999997</v>
      </c>
      <c r="T199" s="11">
        <f t="shared" si="22"/>
        <v>0.53807106598984766</v>
      </c>
      <c r="U199" s="12">
        <f t="shared" si="23"/>
        <v>1.049537382480214E-2</v>
      </c>
      <c r="V199">
        <f>COUNTIF($L$2:L199,1)</f>
        <v>106</v>
      </c>
      <c r="W199">
        <v>197</v>
      </c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</row>
    <row r="200" spans="1:245" ht="15.75" customHeight="1" x14ac:dyDescent="0.2">
      <c r="A200" s="3">
        <v>198</v>
      </c>
      <c r="B200" s="4">
        <v>43675</v>
      </c>
      <c r="C200" s="3" t="s">
        <v>402</v>
      </c>
      <c r="D200" s="3" t="s">
        <v>44</v>
      </c>
      <c r="E200" s="3">
        <v>1</v>
      </c>
      <c r="F200" s="3" t="s">
        <v>45</v>
      </c>
      <c r="G200" s="3" t="s">
        <v>25</v>
      </c>
      <c r="H200" s="3" t="s">
        <v>26</v>
      </c>
      <c r="I200" s="3" t="s">
        <v>14</v>
      </c>
      <c r="J200" s="13" t="s">
        <v>181</v>
      </c>
      <c r="K200" s="27"/>
      <c r="L200" s="6" t="s">
        <v>17</v>
      </c>
      <c r="M200" s="7">
        <v>1.875</v>
      </c>
      <c r="N200" s="7">
        <v>3</v>
      </c>
      <c r="O200" s="8" t="s">
        <v>23</v>
      </c>
      <c r="P200" s="7">
        <f t="shared" si="18"/>
        <v>338.05</v>
      </c>
      <c r="Q200" s="31">
        <f t="shared" si="19"/>
        <v>2.34375</v>
      </c>
      <c r="R200" s="9">
        <f t="shared" si="20"/>
        <v>5.8602249999999776</v>
      </c>
      <c r="S200" s="10">
        <f t="shared" si="21"/>
        <v>343.91022499999997</v>
      </c>
      <c r="T200" s="11">
        <f t="shared" si="22"/>
        <v>0.54040404040404044</v>
      </c>
      <c r="U200" s="12">
        <f t="shared" si="23"/>
        <v>1.7335379381748135E-2</v>
      </c>
      <c r="V200">
        <f>COUNTIF($L$2:L200,1)</f>
        <v>107</v>
      </c>
      <c r="W200">
        <v>198</v>
      </c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</row>
    <row r="201" spans="1:245" ht="15.75" customHeight="1" x14ac:dyDescent="0.2">
      <c r="A201" s="3">
        <v>199</v>
      </c>
      <c r="B201" s="4">
        <v>43676</v>
      </c>
      <c r="C201" s="3" t="s">
        <v>403</v>
      </c>
      <c r="D201" s="3" t="s">
        <v>44</v>
      </c>
      <c r="E201" s="3">
        <v>1</v>
      </c>
      <c r="F201" s="3" t="s">
        <v>67</v>
      </c>
      <c r="G201" s="3" t="s">
        <v>25</v>
      </c>
      <c r="H201" s="3" t="s">
        <v>26</v>
      </c>
      <c r="I201" s="3" t="s">
        <v>30</v>
      </c>
      <c r="J201" s="38" t="s">
        <v>37</v>
      </c>
      <c r="K201" s="27"/>
      <c r="L201" s="6" t="s">
        <v>17</v>
      </c>
      <c r="M201" s="7">
        <v>1</v>
      </c>
      <c r="N201" s="7">
        <v>1.5</v>
      </c>
      <c r="O201" s="8" t="s">
        <v>23</v>
      </c>
      <c r="P201" s="7">
        <f t="shared" si="18"/>
        <v>339.55</v>
      </c>
      <c r="Q201" s="36">
        <f t="shared" si="19"/>
        <v>-7.5000000000000178E-2</v>
      </c>
      <c r="R201" s="9">
        <f t="shared" si="20"/>
        <v>5.7852249999999774</v>
      </c>
      <c r="S201" s="10">
        <f t="shared" si="21"/>
        <v>345.33522499999998</v>
      </c>
      <c r="T201" s="11">
        <f t="shared" si="22"/>
        <v>0.542713567839196</v>
      </c>
      <c r="U201" s="12">
        <f t="shared" si="23"/>
        <v>1.7037917832425177E-2</v>
      </c>
      <c r="V201">
        <f>COUNTIF($L$2:L201,1)</f>
        <v>108</v>
      </c>
      <c r="W201">
        <v>199</v>
      </c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</row>
    <row r="202" spans="1:245" ht="15.75" customHeight="1" x14ac:dyDescent="0.2">
      <c r="A202" s="3">
        <v>200</v>
      </c>
      <c r="B202" s="4">
        <v>43676</v>
      </c>
      <c r="C202" s="3" t="s">
        <v>404</v>
      </c>
      <c r="D202" s="3" t="s">
        <v>44</v>
      </c>
      <c r="E202" s="3">
        <v>1</v>
      </c>
      <c r="F202" s="3" t="s">
        <v>340</v>
      </c>
      <c r="G202" s="3" t="s">
        <v>25</v>
      </c>
      <c r="H202" s="3" t="s">
        <v>26</v>
      </c>
      <c r="I202" s="3" t="s">
        <v>14</v>
      </c>
      <c r="J202" s="13" t="s">
        <v>167</v>
      </c>
      <c r="K202" s="27"/>
      <c r="L202" s="6" t="s">
        <v>17</v>
      </c>
      <c r="M202" s="7">
        <v>1.95</v>
      </c>
      <c r="N202" s="7">
        <v>1.5</v>
      </c>
      <c r="O202" s="8" t="s">
        <v>23</v>
      </c>
      <c r="P202" s="7">
        <f t="shared" si="18"/>
        <v>341.05</v>
      </c>
      <c r="Q202" s="31">
        <f t="shared" si="19"/>
        <v>1.2787499999999996</v>
      </c>
      <c r="R202" s="9">
        <f t="shared" si="20"/>
        <v>7.063974999999977</v>
      </c>
      <c r="S202" s="10">
        <f t="shared" si="21"/>
        <v>348.11397499999998</v>
      </c>
      <c r="T202" s="11">
        <f t="shared" si="22"/>
        <v>0.54500000000000004</v>
      </c>
      <c r="U202" s="12">
        <f t="shared" si="23"/>
        <v>2.0712432194692775E-2</v>
      </c>
      <c r="V202">
        <f>COUNTIF($L$2:L202,1)</f>
        <v>109</v>
      </c>
      <c r="W202">
        <v>200</v>
      </c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</row>
    <row r="203" spans="1:245" ht="15.75" customHeight="1" x14ac:dyDescent="0.2">
      <c r="A203" s="3">
        <v>201</v>
      </c>
      <c r="B203" s="4">
        <v>43676</v>
      </c>
      <c r="C203" s="3" t="s">
        <v>405</v>
      </c>
      <c r="D203" s="3" t="s">
        <v>44</v>
      </c>
      <c r="E203" s="3">
        <v>1</v>
      </c>
      <c r="F203" s="3" t="s">
        <v>89</v>
      </c>
      <c r="G203" s="3" t="s">
        <v>25</v>
      </c>
      <c r="H203" s="3" t="s">
        <v>26</v>
      </c>
      <c r="I203" s="3" t="s">
        <v>14</v>
      </c>
      <c r="J203" s="13" t="s">
        <v>154</v>
      </c>
      <c r="K203" s="27"/>
      <c r="L203" s="6" t="s">
        <v>17</v>
      </c>
      <c r="M203" s="7">
        <v>2.0249999999999999</v>
      </c>
      <c r="N203" s="7">
        <v>4</v>
      </c>
      <c r="O203" s="8" t="s">
        <v>23</v>
      </c>
      <c r="P203" s="7">
        <f t="shared" si="18"/>
        <v>345.05</v>
      </c>
      <c r="Q203" s="31">
        <f t="shared" si="19"/>
        <v>3.6949999999999994</v>
      </c>
      <c r="R203" s="9">
        <f t="shared" si="20"/>
        <v>10.758974999999976</v>
      </c>
      <c r="S203" s="10">
        <f t="shared" si="21"/>
        <v>355.80897499999998</v>
      </c>
      <c r="T203" s="11">
        <f t="shared" si="22"/>
        <v>0.54726368159203975</v>
      </c>
      <c r="U203" s="12">
        <f t="shared" si="23"/>
        <v>3.1180915809302896E-2</v>
      </c>
      <c r="V203">
        <f>COUNTIF($L$2:L203,1)</f>
        <v>110</v>
      </c>
      <c r="W203">
        <v>201</v>
      </c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</row>
    <row r="204" spans="1:245" ht="15.75" customHeight="1" x14ac:dyDescent="0.2">
      <c r="A204" s="3">
        <v>202</v>
      </c>
      <c r="B204" s="4">
        <v>43676</v>
      </c>
      <c r="C204" s="3" t="s">
        <v>405</v>
      </c>
      <c r="D204" s="3" t="s">
        <v>44</v>
      </c>
      <c r="E204" s="3">
        <v>1</v>
      </c>
      <c r="F204" s="3" t="s">
        <v>406</v>
      </c>
      <c r="G204" s="3" t="s">
        <v>25</v>
      </c>
      <c r="H204" s="3" t="s">
        <v>26</v>
      </c>
      <c r="I204" s="3" t="s">
        <v>14</v>
      </c>
      <c r="J204" s="13" t="s">
        <v>154</v>
      </c>
      <c r="K204" s="27"/>
      <c r="L204" s="6" t="s">
        <v>17</v>
      </c>
      <c r="M204" s="7">
        <v>4</v>
      </c>
      <c r="N204" s="7">
        <v>1.5</v>
      </c>
      <c r="O204" s="8" t="s">
        <v>23</v>
      </c>
      <c r="P204" s="7">
        <f t="shared" si="18"/>
        <v>346.55</v>
      </c>
      <c r="Q204" s="31">
        <f t="shared" si="19"/>
        <v>4.1999999999999993</v>
      </c>
      <c r="R204" s="9">
        <f t="shared" si="20"/>
        <v>14.958974999999976</v>
      </c>
      <c r="S204" s="10">
        <f t="shared" si="21"/>
        <v>361.50897499999996</v>
      </c>
      <c r="T204" s="11">
        <f t="shared" si="22"/>
        <v>0.54950495049504955</v>
      </c>
      <c r="U204" s="12">
        <f t="shared" si="23"/>
        <v>4.316541624585183E-2</v>
      </c>
      <c r="V204">
        <f>COUNTIF($L$2:L204,1)</f>
        <v>111</v>
      </c>
      <c r="W204">
        <v>202</v>
      </c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</row>
    <row r="205" spans="1:245" ht="15.75" customHeight="1" x14ac:dyDescent="0.2">
      <c r="A205" s="3">
        <v>203</v>
      </c>
      <c r="B205" s="4">
        <v>43676</v>
      </c>
      <c r="C205" s="3" t="s">
        <v>405</v>
      </c>
      <c r="D205" s="3" t="s">
        <v>44</v>
      </c>
      <c r="E205" s="3">
        <v>1</v>
      </c>
      <c r="F205" s="3" t="s">
        <v>407</v>
      </c>
      <c r="G205" s="3" t="s">
        <v>25</v>
      </c>
      <c r="H205" s="3" t="s">
        <v>26</v>
      </c>
      <c r="I205" s="3" t="s">
        <v>14</v>
      </c>
      <c r="J205" s="13" t="s">
        <v>154</v>
      </c>
      <c r="K205" s="27"/>
      <c r="L205" s="6" t="s">
        <v>17</v>
      </c>
      <c r="M205" s="7">
        <v>7</v>
      </c>
      <c r="N205" s="7">
        <v>0.5</v>
      </c>
      <c r="O205" s="8" t="s">
        <v>23</v>
      </c>
      <c r="P205" s="7">
        <f t="shared" si="18"/>
        <v>347.05</v>
      </c>
      <c r="Q205" s="31">
        <f t="shared" si="19"/>
        <v>2.8249999999999997</v>
      </c>
      <c r="R205" s="9">
        <f t="shared" si="20"/>
        <v>17.783974999999977</v>
      </c>
      <c r="S205" s="10">
        <f t="shared" si="21"/>
        <v>364.83397500000001</v>
      </c>
      <c r="T205" s="11">
        <f t="shared" si="22"/>
        <v>0.55172413793103448</v>
      </c>
      <c r="U205" s="12">
        <f t="shared" si="23"/>
        <v>5.1243264659270989E-2</v>
      </c>
      <c r="V205">
        <f>COUNTIF($L$2:L205,1)</f>
        <v>112</v>
      </c>
      <c r="W205">
        <v>203</v>
      </c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</row>
    <row r="206" spans="1:245" ht="26.25" customHeight="1" x14ac:dyDescent="0.2">
      <c r="A206" s="3">
        <v>204</v>
      </c>
      <c r="B206" s="4">
        <v>43676</v>
      </c>
      <c r="C206" s="3" t="s">
        <v>408</v>
      </c>
      <c r="D206" s="3" t="s">
        <v>226</v>
      </c>
      <c r="E206" s="3">
        <v>2</v>
      </c>
      <c r="F206" s="3" t="s">
        <v>409</v>
      </c>
      <c r="G206" s="3" t="s">
        <v>31</v>
      </c>
      <c r="H206" s="3" t="s">
        <v>26</v>
      </c>
      <c r="I206" s="3" t="s">
        <v>14</v>
      </c>
      <c r="J206" s="13" t="s">
        <v>410</v>
      </c>
      <c r="K206" s="27" t="s">
        <v>411</v>
      </c>
      <c r="L206" s="6" t="s">
        <v>16</v>
      </c>
      <c r="M206" s="7">
        <v>2.0099999999999998</v>
      </c>
      <c r="N206" s="7">
        <v>1.5</v>
      </c>
      <c r="O206" s="8" t="s">
        <v>23</v>
      </c>
      <c r="P206" s="7">
        <f t="shared" si="18"/>
        <v>348.55</v>
      </c>
      <c r="Q206" s="33">
        <f t="shared" si="19"/>
        <v>-1.5</v>
      </c>
      <c r="R206" s="9">
        <f t="shared" si="20"/>
        <v>16.283974999999977</v>
      </c>
      <c r="S206" s="10">
        <f t="shared" si="21"/>
        <v>364.83397500000001</v>
      </c>
      <c r="T206" s="11">
        <f t="shared" si="22"/>
        <v>0.5490196078431373</v>
      </c>
      <c r="U206" s="12">
        <f t="shared" si="23"/>
        <v>4.6719193802897713E-2</v>
      </c>
      <c r="V206">
        <f>COUNTIF($L$2:L206,1)</f>
        <v>112</v>
      </c>
      <c r="W206">
        <v>204</v>
      </c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</row>
    <row r="207" spans="1:245" ht="15.75" customHeight="1" x14ac:dyDescent="0.2">
      <c r="A207" s="3">
        <v>205</v>
      </c>
      <c r="B207" s="4">
        <v>43676</v>
      </c>
      <c r="C207" s="3" t="s">
        <v>412</v>
      </c>
      <c r="D207" s="3" t="s">
        <v>44</v>
      </c>
      <c r="E207" s="3">
        <v>1</v>
      </c>
      <c r="F207" s="3" t="s">
        <v>134</v>
      </c>
      <c r="G207" s="3" t="s">
        <v>25</v>
      </c>
      <c r="H207" s="3" t="s">
        <v>29</v>
      </c>
      <c r="I207" s="3" t="s">
        <v>30</v>
      </c>
      <c r="J207" s="13" t="s">
        <v>147</v>
      </c>
      <c r="K207" s="27"/>
      <c r="L207" s="6" t="s">
        <v>17</v>
      </c>
      <c r="M207" s="7">
        <v>1.48</v>
      </c>
      <c r="N207" s="7">
        <v>1.5</v>
      </c>
      <c r="O207" s="8" t="s">
        <v>15</v>
      </c>
      <c r="P207" s="7">
        <f t="shared" si="18"/>
        <v>350.05</v>
      </c>
      <c r="Q207" s="31">
        <f t="shared" si="19"/>
        <v>0.71999999999999975</v>
      </c>
      <c r="R207" s="9">
        <f t="shared" si="20"/>
        <v>17.003974999999976</v>
      </c>
      <c r="S207" s="10">
        <f t="shared" si="21"/>
        <v>367.05397499999998</v>
      </c>
      <c r="T207" s="11">
        <f t="shared" si="22"/>
        <v>0.551219512195122</v>
      </c>
      <c r="U207" s="12">
        <f t="shared" si="23"/>
        <v>4.8575846307670242E-2</v>
      </c>
      <c r="V207">
        <f>COUNTIF($L$2:L207,1)</f>
        <v>113</v>
      </c>
      <c r="W207">
        <v>205</v>
      </c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</row>
    <row r="208" spans="1:245" ht="15.75" customHeight="1" x14ac:dyDescent="0.2">
      <c r="A208" s="3">
        <v>206</v>
      </c>
      <c r="B208" s="4">
        <v>43676</v>
      </c>
      <c r="C208" s="3" t="s">
        <v>413</v>
      </c>
      <c r="D208" s="3" t="s">
        <v>44</v>
      </c>
      <c r="E208" s="3">
        <v>1</v>
      </c>
      <c r="F208" s="3" t="s">
        <v>353</v>
      </c>
      <c r="G208" s="3" t="s">
        <v>25</v>
      </c>
      <c r="H208" s="3" t="s">
        <v>29</v>
      </c>
      <c r="I208" s="3" t="s">
        <v>30</v>
      </c>
      <c r="J208" s="5" t="s">
        <v>35</v>
      </c>
      <c r="K208" s="27" t="s">
        <v>386</v>
      </c>
      <c r="L208" s="6" t="s">
        <v>16</v>
      </c>
      <c r="M208" s="7">
        <v>2.04</v>
      </c>
      <c r="N208" s="7">
        <v>1</v>
      </c>
      <c r="O208" s="8" t="s">
        <v>15</v>
      </c>
      <c r="P208" s="7">
        <f t="shared" si="18"/>
        <v>351.05</v>
      </c>
      <c r="Q208" s="33">
        <f t="shared" si="19"/>
        <v>-1</v>
      </c>
      <c r="R208" s="9">
        <f t="shared" si="20"/>
        <v>16.003974999999976</v>
      </c>
      <c r="S208" s="10">
        <f t="shared" si="21"/>
        <v>367.05397499999998</v>
      </c>
      <c r="T208" s="11">
        <f t="shared" si="22"/>
        <v>0.54854368932038833</v>
      </c>
      <c r="U208" s="12">
        <f t="shared" si="23"/>
        <v>4.5588876228457392E-2</v>
      </c>
      <c r="V208">
        <f>COUNTIF($L$2:L208,1)</f>
        <v>113</v>
      </c>
      <c r="W208">
        <v>206</v>
      </c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</row>
    <row r="209" spans="1:245" ht="15.75" customHeight="1" x14ac:dyDescent="0.2">
      <c r="A209" s="3">
        <v>207</v>
      </c>
      <c r="B209" s="4">
        <v>43676</v>
      </c>
      <c r="C209" s="3" t="s">
        <v>414</v>
      </c>
      <c r="D209" s="3" t="s">
        <v>44</v>
      </c>
      <c r="E209" s="3">
        <v>1</v>
      </c>
      <c r="F209" s="3" t="s">
        <v>353</v>
      </c>
      <c r="G209" s="3" t="s">
        <v>25</v>
      </c>
      <c r="H209" s="3" t="s">
        <v>26</v>
      </c>
      <c r="I209" s="3" t="s">
        <v>30</v>
      </c>
      <c r="J209" s="13" t="s">
        <v>283</v>
      </c>
      <c r="K209" s="27"/>
      <c r="L209" s="6" t="s">
        <v>17</v>
      </c>
      <c r="M209" s="7">
        <v>2</v>
      </c>
      <c r="N209" s="7">
        <v>2</v>
      </c>
      <c r="O209" s="8" t="s">
        <v>23</v>
      </c>
      <c r="P209" s="7">
        <f t="shared" si="18"/>
        <v>353.05</v>
      </c>
      <c r="Q209" s="31">
        <f t="shared" si="19"/>
        <v>1.7999999999999998</v>
      </c>
      <c r="R209" s="9">
        <f t="shared" si="20"/>
        <v>17.803974999999976</v>
      </c>
      <c r="S209" s="10">
        <f t="shared" si="21"/>
        <v>370.85397499999999</v>
      </c>
      <c r="T209" s="11">
        <f t="shared" si="22"/>
        <v>0.55072463768115942</v>
      </c>
      <c r="U209" s="12">
        <f t="shared" si="23"/>
        <v>5.0429046877212801E-2</v>
      </c>
      <c r="V209">
        <f>COUNTIF($L$2:L209,1)</f>
        <v>114</v>
      </c>
      <c r="W209">
        <v>207</v>
      </c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</row>
    <row r="210" spans="1:245" ht="15.75" customHeight="1" x14ac:dyDescent="0.2">
      <c r="A210" s="3">
        <v>208</v>
      </c>
      <c r="B210" s="4">
        <v>43676</v>
      </c>
      <c r="C210" s="3" t="s">
        <v>414</v>
      </c>
      <c r="D210" s="3" t="s">
        <v>44</v>
      </c>
      <c r="E210" s="3">
        <v>1</v>
      </c>
      <c r="F210" s="3" t="s">
        <v>38</v>
      </c>
      <c r="G210" s="3" t="s">
        <v>25</v>
      </c>
      <c r="H210" s="3" t="s">
        <v>26</v>
      </c>
      <c r="I210" s="3" t="s">
        <v>30</v>
      </c>
      <c r="J210" s="13" t="s">
        <v>283</v>
      </c>
      <c r="K210" s="27"/>
      <c r="L210" s="6" t="s">
        <v>17</v>
      </c>
      <c r="M210" s="7">
        <v>2.0499999999999998</v>
      </c>
      <c r="N210" s="7">
        <v>2</v>
      </c>
      <c r="O210" s="8" t="s">
        <v>23</v>
      </c>
      <c r="P210" s="7">
        <f t="shared" si="18"/>
        <v>355.05</v>
      </c>
      <c r="Q210" s="31">
        <f t="shared" si="19"/>
        <v>1.8949999999999996</v>
      </c>
      <c r="R210" s="9">
        <f t="shared" si="20"/>
        <v>19.698974999999976</v>
      </c>
      <c r="S210" s="10">
        <f t="shared" si="21"/>
        <v>374.74897499999997</v>
      </c>
      <c r="T210" s="11">
        <f t="shared" si="22"/>
        <v>0.55288461538461542</v>
      </c>
      <c r="U210" s="12">
        <f t="shared" si="23"/>
        <v>5.5482256020278724E-2</v>
      </c>
      <c r="V210">
        <f>COUNTIF($L$2:L210,1)</f>
        <v>115</v>
      </c>
      <c r="W210">
        <v>208</v>
      </c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</row>
    <row r="211" spans="1:245" ht="15.75" customHeight="1" x14ac:dyDescent="0.2">
      <c r="A211" s="3">
        <v>209</v>
      </c>
      <c r="B211" s="4">
        <v>43676</v>
      </c>
      <c r="C211" s="3" t="s">
        <v>415</v>
      </c>
      <c r="D211" s="3" t="s">
        <v>44</v>
      </c>
      <c r="E211" s="3">
        <v>1</v>
      </c>
      <c r="F211" s="3" t="s">
        <v>87</v>
      </c>
      <c r="G211" s="3" t="s">
        <v>25</v>
      </c>
      <c r="H211" s="3" t="s">
        <v>27</v>
      </c>
      <c r="I211" s="3" t="s">
        <v>30</v>
      </c>
      <c r="J211" s="5" t="s">
        <v>78</v>
      </c>
      <c r="K211" s="27" t="s">
        <v>386</v>
      </c>
      <c r="L211" s="6" t="s">
        <v>16</v>
      </c>
      <c r="M211" s="7">
        <v>2.1</v>
      </c>
      <c r="N211" s="7">
        <v>1.5</v>
      </c>
      <c r="O211" s="8" t="s">
        <v>15</v>
      </c>
      <c r="P211" s="7">
        <f t="shared" si="18"/>
        <v>356.55</v>
      </c>
      <c r="Q211" s="33">
        <f t="shared" si="19"/>
        <v>-1.5</v>
      </c>
      <c r="R211" s="9">
        <f t="shared" si="20"/>
        <v>18.198974999999976</v>
      </c>
      <c r="S211" s="10">
        <f t="shared" si="21"/>
        <v>374.74897499999997</v>
      </c>
      <c r="T211" s="11">
        <f t="shared" si="22"/>
        <v>0.55023923444976075</v>
      </c>
      <c r="U211" s="12">
        <f t="shared" si="23"/>
        <v>5.1041859486747894E-2</v>
      </c>
      <c r="V211">
        <f>COUNTIF($L$2:L211,1)</f>
        <v>115</v>
      </c>
      <c r="W211">
        <v>209</v>
      </c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</row>
    <row r="212" spans="1:245" ht="15.75" customHeight="1" x14ac:dyDescent="0.2">
      <c r="A212" s="3">
        <v>210</v>
      </c>
      <c r="B212" s="4">
        <v>43676</v>
      </c>
      <c r="C212" s="3" t="s">
        <v>414</v>
      </c>
      <c r="D212" s="3" t="s">
        <v>44</v>
      </c>
      <c r="E212" s="3">
        <v>1</v>
      </c>
      <c r="F212" s="3" t="s">
        <v>68</v>
      </c>
      <c r="G212" s="3" t="s">
        <v>25</v>
      </c>
      <c r="H212" s="3" t="s">
        <v>26</v>
      </c>
      <c r="I212" s="3" t="s">
        <v>30</v>
      </c>
      <c r="J212" s="5" t="s">
        <v>283</v>
      </c>
      <c r="K212" s="27" t="s">
        <v>386</v>
      </c>
      <c r="L212" s="6" t="s">
        <v>16</v>
      </c>
      <c r="M212" s="7">
        <v>1.95</v>
      </c>
      <c r="N212" s="7">
        <v>2</v>
      </c>
      <c r="O212" s="8" t="s">
        <v>23</v>
      </c>
      <c r="P212" s="7">
        <f t="shared" si="18"/>
        <v>358.55</v>
      </c>
      <c r="Q212" s="33">
        <f t="shared" si="19"/>
        <v>-2</v>
      </c>
      <c r="R212" s="9">
        <f t="shared" si="20"/>
        <v>16.198974999999976</v>
      </c>
      <c r="S212" s="10">
        <f t="shared" si="21"/>
        <v>374.74897499999997</v>
      </c>
      <c r="T212" s="11">
        <f t="shared" si="22"/>
        <v>0.54761904761904767</v>
      </c>
      <c r="U212" s="12">
        <f t="shared" si="23"/>
        <v>4.5179124250453104E-2</v>
      </c>
      <c r="V212">
        <f>COUNTIF($L$2:L212,1)</f>
        <v>115</v>
      </c>
      <c r="W212">
        <v>210</v>
      </c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</row>
    <row r="213" spans="1:245" ht="15.75" customHeight="1" x14ac:dyDescent="0.2">
      <c r="A213" s="3">
        <v>211</v>
      </c>
      <c r="B213" s="4">
        <v>43676</v>
      </c>
      <c r="C213" s="3" t="s">
        <v>416</v>
      </c>
      <c r="D213" s="3" t="s">
        <v>44</v>
      </c>
      <c r="E213" s="3">
        <v>1</v>
      </c>
      <c r="F213" s="3" t="s">
        <v>349</v>
      </c>
      <c r="G213" s="3" t="s">
        <v>25</v>
      </c>
      <c r="H213" s="3" t="s">
        <v>26</v>
      </c>
      <c r="I213" s="3" t="s">
        <v>30</v>
      </c>
      <c r="J213" s="13" t="s">
        <v>308</v>
      </c>
      <c r="K213" s="27"/>
      <c r="L213" s="6" t="s">
        <v>17</v>
      </c>
      <c r="M213" s="7">
        <v>2.0499999999999998</v>
      </c>
      <c r="N213" s="7">
        <v>1.5</v>
      </c>
      <c r="O213" s="8" t="s">
        <v>23</v>
      </c>
      <c r="P213" s="7">
        <f t="shared" si="18"/>
        <v>360.05</v>
      </c>
      <c r="Q213" s="31">
        <f t="shared" si="19"/>
        <v>1.4212499999999997</v>
      </c>
      <c r="R213" s="9">
        <f t="shared" si="20"/>
        <v>17.620224999999976</v>
      </c>
      <c r="S213" s="10">
        <f t="shared" si="21"/>
        <v>377.67022499999996</v>
      </c>
      <c r="T213" s="11">
        <f t="shared" si="22"/>
        <v>0.54976303317535546</v>
      </c>
      <c r="U213" s="12">
        <f t="shared" si="23"/>
        <v>4.8938272462157886E-2</v>
      </c>
      <c r="V213">
        <f>COUNTIF($L$2:L213,1)</f>
        <v>116</v>
      </c>
      <c r="W213">
        <v>211</v>
      </c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</row>
    <row r="214" spans="1:245" ht="15.75" customHeight="1" x14ac:dyDescent="0.2">
      <c r="A214" s="3">
        <v>212</v>
      </c>
      <c r="B214" s="4">
        <v>43676</v>
      </c>
      <c r="C214" s="3" t="s">
        <v>416</v>
      </c>
      <c r="D214" s="3" t="s">
        <v>44</v>
      </c>
      <c r="E214" s="3">
        <v>1</v>
      </c>
      <c r="F214" s="3" t="s">
        <v>417</v>
      </c>
      <c r="G214" s="3" t="s">
        <v>25</v>
      </c>
      <c r="H214" s="3" t="s">
        <v>26</v>
      </c>
      <c r="I214" s="3" t="s">
        <v>30</v>
      </c>
      <c r="J214" s="5" t="s">
        <v>308</v>
      </c>
      <c r="K214" s="27"/>
      <c r="L214" s="6" t="s">
        <v>16</v>
      </c>
      <c r="M214" s="7">
        <v>2.2999999999999998</v>
      </c>
      <c r="N214" s="7">
        <v>0.5</v>
      </c>
      <c r="O214" s="8" t="s">
        <v>23</v>
      </c>
      <c r="P214" s="7">
        <f t="shared" si="18"/>
        <v>360.55</v>
      </c>
      <c r="Q214" s="33">
        <f t="shared" si="19"/>
        <v>-0.5</v>
      </c>
      <c r="R214" s="9">
        <f t="shared" si="20"/>
        <v>17.120224999999976</v>
      </c>
      <c r="S214" s="10">
        <f t="shared" si="21"/>
        <v>377.67022499999996</v>
      </c>
      <c r="T214" s="11">
        <f t="shared" si="22"/>
        <v>0.54716981132075471</v>
      </c>
      <c r="U214" s="12">
        <f t="shared" si="23"/>
        <v>4.7483636111496176E-2</v>
      </c>
      <c r="V214">
        <f>COUNTIF($L$2:L214,1)</f>
        <v>116</v>
      </c>
      <c r="W214">
        <v>212</v>
      </c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</row>
    <row r="215" spans="1:245" ht="15.75" customHeight="1" x14ac:dyDescent="0.2">
      <c r="A215" s="3">
        <v>213</v>
      </c>
      <c r="B215" s="4">
        <v>43676</v>
      </c>
      <c r="C215" s="3" t="s">
        <v>418</v>
      </c>
      <c r="D215" s="3" t="s">
        <v>44</v>
      </c>
      <c r="E215" s="3">
        <v>1</v>
      </c>
      <c r="F215" s="3" t="s">
        <v>137</v>
      </c>
      <c r="G215" s="3" t="s">
        <v>25</v>
      </c>
      <c r="H215" s="3" t="s">
        <v>26</v>
      </c>
      <c r="I215" s="3" t="s">
        <v>30</v>
      </c>
      <c r="J215" s="5" t="s">
        <v>110</v>
      </c>
      <c r="K215" s="27" t="s">
        <v>419</v>
      </c>
      <c r="L215" s="6" t="s">
        <v>16</v>
      </c>
      <c r="M215" s="7">
        <v>2.2999999999999998</v>
      </c>
      <c r="N215" s="7">
        <v>0.5</v>
      </c>
      <c r="O215" s="8" t="s">
        <v>23</v>
      </c>
      <c r="P215" s="7">
        <f t="shared" si="18"/>
        <v>361.05</v>
      </c>
      <c r="Q215" s="33">
        <f t="shared" si="19"/>
        <v>-0.5</v>
      </c>
      <c r="R215" s="9">
        <f t="shared" si="20"/>
        <v>16.620224999999976</v>
      </c>
      <c r="S215" s="10">
        <f t="shared" si="21"/>
        <v>377.67022499999996</v>
      </c>
      <c r="T215" s="11">
        <f t="shared" si="22"/>
        <v>0.54460093896713613</v>
      </c>
      <c r="U215" s="12">
        <f t="shared" si="23"/>
        <v>4.6033028666389551E-2</v>
      </c>
      <c r="V215">
        <f>COUNTIF($L$2:L215,1)</f>
        <v>116</v>
      </c>
      <c r="W215">
        <v>213</v>
      </c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</row>
    <row r="216" spans="1:245" ht="15.75" customHeight="1" x14ac:dyDescent="0.2">
      <c r="A216" s="3">
        <v>214</v>
      </c>
      <c r="B216" s="4">
        <v>43676</v>
      </c>
      <c r="C216" s="3" t="s">
        <v>405</v>
      </c>
      <c r="D216" s="3" t="s">
        <v>44</v>
      </c>
      <c r="E216" s="3">
        <v>1</v>
      </c>
      <c r="F216" s="3" t="s">
        <v>143</v>
      </c>
      <c r="G216" s="3" t="s">
        <v>25</v>
      </c>
      <c r="H216" s="3" t="s">
        <v>26</v>
      </c>
      <c r="I216" s="3" t="s">
        <v>30</v>
      </c>
      <c r="J216" s="5" t="s">
        <v>154</v>
      </c>
      <c r="K216" s="27"/>
      <c r="L216" s="6" t="s">
        <v>16</v>
      </c>
      <c r="M216" s="7">
        <v>1.925</v>
      </c>
      <c r="N216" s="7">
        <v>2</v>
      </c>
      <c r="O216" s="8" t="s">
        <v>23</v>
      </c>
      <c r="P216" s="7">
        <f t="shared" si="18"/>
        <v>363.05</v>
      </c>
      <c r="Q216" s="33">
        <f t="shared" si="19"/>
        <v>-2</v>
      </c>
      <c r="R216" s="9">
        <f t="shared" si="20"/>
        <v>14.620224999999976</v>
      </c>
      <c r="S216" s="10">
        <f t="shared" si="21"/>
        <v>377.67022499999996</v>
      </c>
      <c r="T216" s="11">
        <f t="shared" si="22"/>
        <v>0.54205607476635509</v>
      </c>
      <c r="U216" s="12">
        <f t="shared" si="23"/>
        <v>4.027055501996956E-2</v>
      </c>
      <c r="V216">
        <f>COUNTIF($L$2:L216,1)</f>
        <v>116</v>
      </c>
      <c r="W216">
        <v>214</v>
      </c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</row>
    <row r="217" spans="1:245" ht="15.75" customHeight="1" x14ac:dyDescent="0.2">
      <c r="A217" s="3">
        <v>215</v>
      </c>
      <c r="B217" s="4">
        <v>43676</v>
      </c>
      <c r="C217" s="3" t="s">
        <v>418</v>
      </c>
      <c r="D217" s="3" t="s">
        <v>44</v>
      </c>
      <c r="E217" s="3">
        <v>1</v>
      </c>
      <c r="F217" s="3" t="s">
        <v>87</v>
      </c>
      <c r="G217" s="3" t="s">
        <v>31</v>
      </c>
      <c r="H217" s="3" t="s">
        <v>26</v>
      </c>
      <c r="I217" s="3" t="s">
        <v>30</v>
      </c>
      <c r="J217" s="5" t="s">
        <v>140</v>
      </c>
      <c r="K217" s="27"/>
      <c r="L217" s="6" t="s">
        <v>16</v>
      </c>
      <c r="M217" s="7">
        <v>1.9</v>
      </c>
      <c r="N217" s="7">
        <v>1.5</v>
      </c>
      <c r="O217" s="8" t="s">
        <v>23</v>
      </c>
      <c r="P217" s="7">
        <f t="shared" si="18"/>
        <v>364.55</v>
      </c>
      <c r="Q217" s="33">
        <f t="shared" si="19"/>
        <v>-1.5</v>
      </c>
      <c r="R217" s="9">
        <f t="shared" si="20"/>
        <v>13.120224999999976</v>
      </c>
      <c r="S217" s="10">
        <f t="shared" si="21"/>
        <v>377.67022499999996</v>
      </c>
      <c r="T217" s="11">
        <f t="shared" si="22"/>
        <v>0.53953488372093028</v>
      </c>
      <c r="U217" s="12">
        <f t="shared" si="23"/>
        <v>3.599019338910972E-2</v>
      </c>
      <c r="V217">
        <f>COUNTIF($L$2:L217,1)</f>
        <v>116</v>
      </c>
      <c r="W217">
        <v>215</v>
      </c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</row>
    <row r="218" spans="1:245" ht="15.75" customHeight="1" x14ac:dyDescent="0.2">
      <c r="A218" s="3">
        <v>216</v>
      </c>
      <c r="B218" s="4">
        <v>43677</v>
      </c>
      <c r="C218" s="3" t="s">
        <v>420</v>
      </c>
      <c r="D218" s="3" t="s">
        <v>44</v>
      </c>
      <c r="E218" s="3">
        <v>1</v>
      </c>
      <c r="F218" s="3" t="s">
        <v>204</v>
      </c>
      <c r="G218" s="3" t="s">
        <v>25</v>
      </c>
      <c r="H218" s="3" t="s">
        <v>26</v>
      </c>
      <c r="I218" s="3" t="s">
        <v>14</v>
      </c>
      <c r="J218" s="13" t="s">
        <v>35</v>
      </c>
      <c r="K218" s="27"/>
      <c r="L218" s="6" t="s">
        <v>17</v>
      </c>
      <c r="M218" s="7">
        <v>1.9</v>
      </c>
      <c r="N218" s="7">
        <v>2</v>
      </c>
      <c r="O218" s="8" t="s">
        <v>23</v>
      </c>
      <c r="P218" s="7">
        <f t="shared" si="18"/>
        <v>366.55</v>
      </c>
      <c r="Q218" s="31">
        <f t="shared" si="19"/>
        <v>1.6099999999999999</v>
      </c>
      <c r="R218" s="9">
        <f t="shared" si="20"/>
        <v>14.730224999999976</v>
      </c>
      <c r="S218" s="10">
        <f t="shared" si="21"/>
        <v>381.28022499999997</v>
      </c>
      <c r="T218" s="11">
        <f t="shared" si="22"/>
        <v>0.54166666666666663</v>
      </c>
      <c r="U218" s="12">
        <f t="shared" si="23"/>
        <v>4.0186127404173946E-2</v>
      </c>
      <c r="V218">
        <f>COUNTIF($L$2:L218,1)</f>
        <v>117</v>
      </c>
      <c r="W218">
        <v>216</v>
      </c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</row>
    <row r="219" spans="1:245" ht="15.75" customHeight="1" x14ac:dyDescent="0.2">
      <c r="A219" s="3">
        <v>217</v>
      </c>
      <c r="B219" s="4">
        <v>43677</v>
      </c>
      <c r="C219" s="3" t="s">
        <v>421</v>
      </c>
      <c r="D219" s="3" t="s">
        <v>44</v>
      </c>
      <c r="E219" s="3">
        <v>1</v>
      </c>
      <c r="F219" s="3" t="s">
        <v>340</v>
      </c>
      <c r="G219" s="3" t="s">
        <v>25</v>
      </c>
      <c r="H219" s="3" t="s">
        <v>26</v>
      </c>
      <c r="I219" s="3" t="s">
        <v>30</v>
      </c>
      <c r="J219" s="5" t="s">
        <v>110</v>
      </c>
      <c r="K219" s="27"/>
      <c r="L219" s="6" t="s">
        <v>16</v>
      </c>
      <c r="M219" s="7">
        <v>1.95</v>
      </c>
      <c r="N219" s="7">
        <v>1.5</v>
      </c>
      <c r="O219" s="8" t="s">
        <v>23</v>
      </c>
      <c r="P219" s="7">
        <f t="shared" si="18"/>
        <v>368.05</v>
      </c>
      <c r="Q219" s="33">
        <f t="shared" si="19"/>
        <v>-1.5</v>
      </c>
      <c r="R219" s="9">
        <f t="shared" si="20"/>
        <v>13.230224999999976</v>
      </c>
      <c r="S219" s="10">
        <f t="shared" si="21"/>
        <v>381.28022499999997</v>
      </c>
      <c r="T219" s="11">
        <f t="shared" si="22"/>
        <v>0.53917050691244239</v>
      </c>
      <c r="U219" s="12">
        <f t="shared" si="23"/>
        <v>3.5946814291536372E-2</v>
      </c>
      <c r="V219">
        <f>COUNTIF($L$2:L219,1)</f>
        <v>117</v>
      </c>
      <c r="W219">
        <v>217</v>
      </c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</row>
    <row r="220" spans="1:245" ht="15.75" customHeight="1" x14ac:dyDescent="0.2">
      <c r="A220" s="3">
        <v>218</v>
      </c>
      <c r="B220" s="4">
        <v>43677</v>
      </c>
      <c r="C220" s="3" t="s">
        <v>422</v>
      </c>
      <c r="D220" s="3" t="s">
        <v>142</v>
      </c>
      <c r="E220" s="3">
        <v>1</v>
      </c>
      <c r="F220" s="3" t="s">
        <v>51</v>
      </c>
      <c r="G220" s="3" t="s">
        <v>25</v>
      </c>
      <c r="H220" s="3" t="s">
        <v>27</v>
      </c>
      <c r="I220" s="3" t="s">
        <v>30</v>
      </c>
      <c r="J220" s="13" t="s">
        <v>251</v>
      </c>
      <c r="K220" s="27"/>
      <c r="L220" s="6" t="s">
        <v>17</v>
      </c>
      <c r="M220" s="7">
        <v>2.2999999999999998</v>
      </c>
      <c r="N220" s="7">
        <v>1</v>
      </c>
      <c r="O220" s="8" t="s">
        <v>15</v>
      </c>
      <c r="P220" s="7">
        <f t="shared" si="18"/>
        <v>369.05</v>
      </c>
      <c r="Q220" s="31">
        <f t="shared" si="19"/>
        <v>1.2999999999999998</v>
      </c>
      <c r="R220" s="9">
        <f t="shared" si="20"/>
        <v>14.530224999999977</v>
      </c>
      <c r="S220" s="10">
        <f t="shared" si="21"/>
        <v>383.58022499999998</v>
      </c>
      <c r="T220" s="11">
        <f t="shared" si="22"/>
        <v>0.54128440366972475</v>
      </c>
      <c r="U220" s="12">
        <f t="shared" si="23"/>
        <v>3.937196856794465E-2</v>
      </c>
      <c r="V220">
        <f>COUNTIF($L$2:L220,1)</f>
        <v>118</v>
      </c>
      <c r="W220">
        <v>218</v>
      </c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</row>
    <row r="221" spans="1:245" ht="15.75" customHeight="1" x14ac:dyDescent="0.2">
      <c r="A221" s="3">
        <v>219</v>
      </c>
      <c r="B221" s="4">
        <v>43677</v>
      </c>
      <c r="C221" s="3" t="s">
        <v>422</v>
      </c>
      <c r="D221" s="3" t="s">
        <v>142</v>
      </c>
      <c r="E221" s="3">
        <v>1</v>
      </c>
      <c r="F221" s="3" t="s">
        <v>423</v>
      </c>
      <c r="G221" s="3" t="s">
        <v>25</v>
      </c>
      <c r="H221" s="3" t="s">
        <v>26</v>
      </c>
      <c r="I221" s="3" t="s">
        <v>30</v>
      </c>
      <c r="J221" s="13" t="s">
        <v>251</v>
      </c>
      <c r="K221" s="27"/>
      <c r="L221" s="6" t="s">
        <v>17</v>
      </c>
      <c r="M221" s="7">
        <v>1.9</v>
      </c>
      <c r="N221" s="7">
        <v>1.5</v>
      </c>
      <c r="O221" s="8" t="s">
        <v>23</v>
      </c>
      <c r="P221" s="7">
        <f t="shared" si="18"/>
        <v>370.55</v>
      </c>
      <c r="Q221" s="31">
        <f t="shared" si="19"/>
        <v>1.2074999999999996</v>
      </c>
      <c r="R221" s="9">
        <f t="shared" si="20"/>
        <v>15.737724999999976</v>
      </c>
      <c r="S221" s="10">
        <f t="shared" si="21"/>
        <v>386.28772499999997</v>
      </c>
      <c r="T221" s="11">
        <f t="shared" si="22"/>
        <v>0.54337899543378998</v>
      </c>
      <c r="U221" s="12">
        <f t="shared" si="23"/>
        <v>4.247125893941426E-2</v>
      </c>
      <c r="V221">
        <f>COUNTIF($L$2:L221,1)</f>
        <v>119</v>
      </c>
      <c r="W221">
        <v>219</v>
      </c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</row>
    <row r="222" spans="1:245" ht="15.75" customHeight="1" x14ac:dyDescent="0.2">
      <c r="A222" s="3">
        <v>220</v>
      </c>
      <c r="B222" s="4">
        <v>43677</v>
      </c>
      <c r="C222" s="3" t="s">
        <v>422</v>
      </c>
      <c r="D222" s="3" t="s">
        <v>142</v>
      </c>
      <c r="E222" s="3">
        <v>1</v>
      </c>
      <c r="F222" s="3" t="s">
        <v>424</v>
      </c>
      <c r="G222" s="3" t="s">
        <v>25</v>
      </c>
      <c r="H222" s="3" t="s">
        <v>26</v>
      </c>
      <c r="I222" s="3" t="s">
        <v>30</v>
      </c>
      <c r="J222" s="13" t="s">
        <v>251</v>
      </c>
      <c r="K222" s="27"/>
      <c r="L222" s="6" t="s">
        <v>17</v>
      </c>
      <c r="M222" s="7">
        <v>1.9</v>
      </c>
      <c r="N222" s="7">
        <v>1.5</v>
      </c>
      <c r="O222" s="8" t="s">
        <v>23</v>
      </c>
      <c r="P222" s="7">
        <f t="shared" si="18"/>
        <v>372.05</v>
      </c>
      <c r="Q222" s="31">
        <f t="shared" si="19"/>
        <v>1.2074999999999996</v>
      </c>
      <c r="R222" s="9">
        <f t="shared" si="20"/>
        <v>16.945224999999976</v>
      </c>
      <c r="S222" s="10">
        <f t="shared" si="21"/>
        <v>388.995225</v>
      </c>
      <c r="T222" s="11">
        <f t="shared" si="22"/>
        <v>0.54545454545454541</v>
      </c>
      <c r="U222" s="12">
        <f t="shared" si="23"/>
        <v>4.5545558392689138E-2</v>
      </c>
      <c r="V222">
        <f>COUNTIF($L$2:L222,1)</f>
        <v>120</v>
      </c>
      <c r="W222">
        <v>220</v>
      </c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</row>
    <row r="223" spans="1:245" ht="15.75" customHeight="1" x14ac:dyDescent="0.2">
      <c r="A223" s="3">
        <v>221</v>
      </c>
      <c r="B223" s="4">
        <v>43677</v>
      </c>
      <c r="C223" s="3" t="s">
        <v>422</v>
      </c>
      <c r="D223" s="3" t="s">
        <v>142</v>
      </c>
      <c r="E223" s="3">
        <v>1</v>
      </c>
      <c r="F223" s="3" t="s">
        <v>425</v>
      </c>
      <c r="G223" s="3" t="s">
        <v>25</v>
      </c>
      <c r="H223" s="3" t="s">
        <v>26</v>
      </c>
      <c r="I223" s="3" t="s">
        <v>30</v>
      </c>
      <c r="J223" s="13" t="s">
        <v>251</v>
      </c>
      <c r="K223" s="27"/>
      <c r="L223" s="6" t="s">
        <v>17</v>
      </c>
      <c r="M223" s="7">
        <v>1.95</v>
      </c>
      <c r="N223" s="7">
        <v>1.5</v>
      </c>
      <c r="O223" s="8" t="s">
        <v>23</v>
      </c>
      <c r="P223" s="7">
        <f t="shared" si="18"/>
        <v>373.55</v>
      </c>
      <c r="Q223" s="31">
        <f t="shared" si="19"/>
        <v>1.2787499999999996</v>
      </c>
      <c r="R223" s="9">
        <f t="shared" si="20"/>
        <v>18.223974999999975</v>
      </c>
      <c r="S223" s="10">
        <f t="shared" si="21"/>
        <v>391.77397500000001</v>
      </c>
      <c r="T223" s="11">
        <f t="shared" si="22"/>
        <v>0.54751131221719462</v>
      </c>
      <c r="U223" s="12">
        <f t="shared" si="23"/>
        <v>4.878590550127157E-2</v>
      </c>
      <c r="V223">
        <f>COUNTIF($L$2:L223,1)</f>
        <v>121</v>
      </c>
      <c r="W223">
        <v>221</v>
      </c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</row>
    <row r="224" spans="1:245" ht="15.75" customHeight="1" x14ac:dyDescent="0.2">
      <c r="A224" s="3">
        <v>222</v>
      </c>
      <c r="B224" s="4">
        <v>43677</v>
      </c>
      <c r="C224" s="3" t="s">
        <v>422</v>
      </c>
      <c r="D224" s="3" t="s">
        <v>142</v>
      </c>
      <c r="E224" s="3">
        <v>1</v>
      </c>
      <c r="F224" s="3" t="s">
        <v>426</v>
      </c>
      <c r="G224" s="3" t="s">
        <v>25</v>
      </c>
      <c r="H224" s="3" t="s">
        <v>29</v>
      </c>
      <c r="I224" s="3" t="s">
        <v>30</v>
      </c>
      <c r="J224" s="5" t="s">
        <v>251</v>
      </c>
      <c r="K224" s="27"/>
      <c r="L224" s="6" t="s">
        <v>16</v>
      </c>
      <c r="M224" s="7">
        <v>2.0299999999999998</v>
      </c>
      <c r="N224" s="7">
        <v>1.5</v>
      </c>
      <c r="O224" s="8" t="s">
        <v>15</v>
      </c>
      <c r="P224" s="7">
        <f t="shared" si="18"/>
        <v>375.05</v>
      </c>
      <c r="Q224" s="33">
        <f t="shared" si="19"/>
        <v>-1.5</v>
      </c>
      <c r="R224" s="9">
        <f t="shared" si="20"/>
        <v>16.723974999999975</v>
      </c>
      <c r="S224" s="10">
        <f t="shared" si="21"/>
        <v>391.77397500000001</v>
      </c>
      <c r="T224" s="11">
        <f t="shared" si="22"/>
        <v>0.54504504504504503</v>
      </c>
      <c r="U224" s="12">
        <f t="shared" si="23"/>
        <v>4.459132115717903E-2</v>
      </c>
      <c r="V224">
        <f>COUNTIF($L$2:L224,1)</f>
        <v>121</v>
      </c>
      <c r="W224">
        <v>222</v>
      </c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</row>
    <row r="225" spans="1:245" ht="15.75" customHeight="1" x14ac:dyDescent="0.2">
      <c r="A225" s="3">
        <v>223</v>
      </c>
      <c r="B225" s="4">
        <v>43677</v>
      </c>
      <c r="C225" s="3" t="s">
        <v>421</v>
      </c>
      <c r="D225" s="3" t="s">
        <v>44</v>
      </c>
      <c r="E225" s="3">
        <v>1</v>
      </c>
      <c r="F225" s="3" t="s">
        <v>101</v>
      </c>
      <c r="G225" s="3" t="s">
        <v>25</v>
      </c>
      <c r="H225" s="3" t="s">
        <v>29</v>
      </c>
      <c r="I225" s="3" t="s">
        <v>30</v>
      </c>
      <c r="J225" s="13" t="s">
        <v>35</v>
      </c>
      <c r="K225" s="27"/>
      <c r="L225" s="6" t="s">
        <v>17</v>
      </c>
      <c r="M225" s="7">
        <v>1.92</v>
      </c>
      <c r="N225" s="7">
        <v>1.5</v>
      </c>
      <c r="O225" s="8" t="s">
        <v>15</v>
      </c>
      <c r="P225" s="7">
        <f t="shared" si="18"/>
        <v>376.55</v>
      </c>
      <c r="Q225" s="31">
        <f t="shared" si="19"/>
        <v>1.38</v>
      </c>
      <c r="R225" s="9">
        <f t="shared" si="20"/>
        <v>18.103974999999974</v>
      </c>
      <c r="S225" s="10">
        <f t="shared" si="21"/>
        <v>394.653975</v>
      </c>
      <c r="T225" s="11">
        <f t="shared" si="22"/>
        <v>0.547085201793722</v>
      </c>
      <c r="U225" s="12">
        <f t="shared" si="23"/>
        <v>4.8078542026291304E-2</v>
      </c>
      <c r="V225">
        <f>COUNTIF($L$2:L225,1)</f>
        <v>122</v>
      </c>
      <c r="W225">
        <v>223</v>
      </c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</row>
    <row r="226" spans="1:245" ht="15.75" customHeight="1" x14ac:dyDescent="0.2">
      <c r="A226" s="3">
        <v>224</v>
      </c>
      <c r="B226" s="4">
        <v>43677</v>
      </c>
      <c r="C226" s="3" t="s">
        <v>427</v>
      </c>
      <c r="D226" s="3" t="s">
        <v>44</v>
      </c>
      <c r="E226" s="3">
        <v>1</v>
      </c>
      <c r="F226" s="3" t="s">
        <v>101</v>
      </c>
      <c r="G226" s="3" t="s">
        <v>28</v>
      </c>
      <c r="H226" s="3" t="s">
        <v>26</v>
      </c>
      <c r="I226" s="3" t="s">
        <v>30</v>
      </c>
      <c r="J226" s="13" t="s">
        <v>104</v>
      </c>
      <c r="K226" s="27"/>
      <c r="L226" s="6" t="s">
        <v>17</v>
      </c>
      <c r="M226" s="7">
        <v>1.45</v>
      </c>
      <c r="N226" s="7">
        <v>1.5</v>
      </c>
      <c r="O226" s="8" t="s">
        <v>23</v>
      </c>
      <c r="P226" s="7">
        <f t="shared" si="18"/>
        <v>378.05</v>
      </c>
      <c r="Q226" s="31">
        <f t="shared" si="19"/>
        <v>0.5662499999999997</v>
      </c>
      <c r="R226" s="9">
        <f t="shared" si="20"/>
        <v>18.670224999999974</v>
      </c>
      <c r="S226" s="10">
        <f t="shared" si="21"/>
        <v>396.72022499999997</v>
      </c>
      <c r="T226" s="11">
        <f t="shared" si="22"/>
        <v>0.5491071428571429</v>
      </c>
      <c r="U226" s="12">
        <f t="shared" si="23"/>
        <v>4.9385597143234913E-2</v>
      </c>
      <c r="V226">
        <f>COUNTIF($L$2:L226,1)</f>
        <v>123</v>
      </c>
      <c r="W226">
        <v>224</v>
      </c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</row>
    <row r="227" spans="1:245" ht="15.75" customHeight="1" x14ac:dyDescent="0.2">
      <c r="A227" s="3">
        <v>225</v>
      </c>
      <c r="B227" s="4">
        <v>43677</v>
      </c>
      <c r="C227" s="3" t="s">
        <v>428</v>
      </c>
      <c r="D227" s="3" t="s">
        <v>44</v>
      </c>
      <c r="E227" s="3">
        <v>1</v>
      </c>
      <c r="F227" s="3" t="s">
        <v>153</v>
      </c>
      <c r="G227" s="3" t="s">
        <v>28</v>
      </c>
      <c r="H227" s="3" t="s">
        <v>26</v>
      </c>
      <c r="I227" s="3" t="s">
        <v>30</v>
      </c>
      <c r="J227" s="13" t="s">
        <v>99</v>
      </c>
      <c r="K227" s="27"/>
      <c r="L227" s="6" t="s">
        <v>17</v>
      </c>
      <c r="M227" s="7">
        <v>2</v>
      </c>
      <c r="N227" s="7">
        <v>1</v>
      </c>
      <c r="O227" s="8" t="s">
        <v>23</v>
      </c>
      <c r="P227" s="7">
        <f t="shared" si="18"/>
        <v>379.05</v>
      </c>
      <c r="Q227" s="31">
        <f t="shared" si="19"/>
        <v>0.89999999999999991</v>
      </c>
      <c r="R227" s="9">
        <f t="shared" si="20"/>
        <v>19.570224999999972</v>
      </c>
      <c r="S227" s="10">
        <f t="shared" si="21"/>
        <v>398.620225</v>
      </c>
      <c r="T227" s="11">
        <f t="shared" si="22"/>
        <v>0.55111111111111111</v>
      </c>
      <c r="U227" s="12">
        <f t="shared" si="23"/>
        <v>5.162966627094049E-2</v>
      </c>
      <c r="V227">
        <f>COUNTIF($L$2:L227,1)</f>
        <v>124</v>
      </c>
      <c r="W227">
        <v>225</v>
      </c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</row>
    <row r="228" spans="1:245" ht="15.75" customHeight="1" x14ac:dyDescent="0.2">
      <c r="A228" s="3">
        <v>226</v>
      </c>
      <c r="B228" s="4">
        <v>43677</v>
      </c>
      <c r="C228" s="3" t="s">
        <v>429</v>
      </c>
      <c r="D228" s="3" t="s">
        <v>44</v>
      </c>
      <c r="E228" s="3">
        <v>1</v>
      </c>
      <c r="F228" s="3" t="s">
        <v>430</v>
      </c>
      <c r="G228" s="3" t="s">
        <v>28</v>
      </c>
      <c r="H228" s="3" t="s">
        <v>26</v>
      </c>
      <c r="I228" s="3" t="s">
        <v>30</v>
      </c>
      <c r="J228" s="38" t="s">
        <v>217</v>
      </c>
      <c r="K228" s="27"/>
      <c r="L228" s="6" t="s">
        <v>17</v>
      </c>
      <c r="M228" s="7">
        <v>1</v>
      </c>
      <c r="N228" s="7">
        <v>1</v>
      </c>
      <c r="O228" s="8" t="s">
        <v>23</v>
      </c>
      <c r="P228" s="7">
        <f t="shared" si="18"/>
        <v>380.05</v>
      </c>
      <c r="Q228" s="36">
        <f t="shared" si="19"/>
        <v>-5.0000000000000044E-2</v>
      </c>
      <c r="R228" s="9">
        <f t="shared" si="20"/>
        <v>19.520224999999972</v>
      </c>
      <c r="S228" s="10">
        <f t="shared" si="21"/>
        <v>399.57022499999999</v>
      </c>
      <c r="T228" s="11">
        <f t="shared" si="22"/>
        <v>0.55309734513274333</v>
      </c>
      <c r="U228" s="12">
        <f t="shared" si="23"/>
        <v>5.1362254966451734E-2</v>
      </c>
      <c r="V228">
        <f>COUNTIF($L$2:L228,1)</f>
        <v>125</v>
      </c>
      <c r="W228">
        <v>226</v>
      </c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</row>
    <row r="229" spans="1:245" ht="15.75" customHeight="1" x14ac:dyDescent="0.2">
      <c r="A229" s="3">
        <v>227</v>
      </c>
      <c r="B229" s="4">
        <v>43677</v>
      </c>
      <c r="C229" s="3" t="s">
        <v>431</v>
      </c>
      <c r="D229" s="3" t="s">
        <v>44</v>
      </c>
      <c r="E229" s="3">
        <v>1</v>
      </c>
      <c r="F229" s="3" t="s">
        <v>45</v>
      </c>
      <c r="G229" s="3" t="s">
        <v>25</v>
      </c>
      <c r="H229" s="3" t="s">
        <v>26</v>
      </c>
      <c r="I229" s="3" t="s">
        <v>30</v>
      </c>
      <c r="J229" s="5" t="s">
        <v>110</v>
      </c>
      <c r="K229" s="27"/>
      <c r="L229" s="6" t="s">
        <v>16</v>
      </c>
      <c r="M229" s="7">
        <v>2</v>
      </c>
      <c r="N229" s="7">
        <v>0.25</v>
      </c>
      <c r="O229" s="8" t="s">
        <v>23</v>
      </c>
      <c r="P229" s="7">
        <f t="shared" si="18"/>
        <v>380.3</v>
      </c>
      <c r="Q229" s="33">
        <f t="shared" si="19"/>
        <v>-0.25</v>
      </c>
      <c r="R229" s="28">
        <f t="shared" si="20"/>
        <v>19.270224999999972</v>
      </c>
      <c r="S229" s="29">
        <f t="shared" si="21"/>
        <v>399.57022499999999</v>
      </c>
      <c r="T229" s="30">
        <f t="shared" si="22"/>
        <v>0.5506607929515418</v>
      </c>
      <c r="U229" s="12">
        <f t="shared" si="23"/>
        <v>5.0671114909282097E-2</v>
      </c>
      <c r="V229">
        <f>COUNTIF($L$2:L229,1)</f>
        <v>125</v>
      </c>
      <c r="W229">
        <v>227</v>
      </c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</row>
  </sheetData>
  <sheetProtection selectLockedCells="1" selectUnlockedCells="1"/>
  <autoFilter ref="A1:IK197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2019-08-02T16:52:38Z</dcterms:modified>
</cp:coreProperties>
</file>