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/>
  <mc:AlternateContent xmlns:mc="http://schemas.openxmlformats.org/markup-compatibility/2006">
    <mc:Choice Requires="x15">
      <x15ac:absPath xmlns:x15ac="http://schemas.microsoft.com/office/spreadsheetml/2010/11/ac" url="C:\Users\manyon\Downloads\"/>
    </mc:Choice>
  </mc:AlternateContent>
  <xr:revisionPtr revIDLastSave="0" documentId="10_ncr:100000_{1B47318D-5ACB-4C48-AAAA-4C7BF1C65E7A}" xr6:coauthVersionLast="31" xr6:coauthVersionMax="31" xr10:uidLastSave="{00000000-0000-0000-0000-000000000000}"/>
  <bookViews>
    <workbookView xWindow="0" yWindow="0" windowWidth="28800" windowHeight="12225" tabRatio="282" xr2:uid="{00000000-000D-0000-FFFF-FFFF00000000}"/>
  </bookViews>
  <sheets>
    <sheet name="Oktober" sheetId="1" r:id="rId1"/>
  </sheets>
  <definedNames>
    <definedName name="__Anonymous_Sheet_DB__1">Oktober!#REF!</definedName>
    <definedName name="__xlnm._FilterDatabase" localSheetId="0">Oktober!#REF!</definedName>
    <definedName name="__xlnm._FilterDatabase_1">Oktober!#REF!</definedName>
    <definedName name="_xlnm._FilterDatabase" localSheetId="0" hidden="1">Oktober!$A$1:$IK$141</definedName>
    <definedName name="Excel_BuiltIn__FilterDatabase" localSheetId="0">Oktober!#REF!</definedName>
    <definedName name="Excel_BuiltIn__FilterDatabase_1">Oktober!#REF!</definedName>
  </definedNames>
  <calcPr calcId="179017"/>
</workbook>
</file>

<file path=xl/calcChain.xml><?xml version="1.0" encoding="utf-8"?>
<calcChain xmlns="http://schemas.openxmlformats.org/spreadsheetml/2006/main">
  <c r="V142" i="1" l="1"/>
  <c r="T142" i="1" s="1"/>
  <c r="Q142" i="1"/>
  <c r="R142" i="1" s="1"/>
  <c r="S142" i="1" s="1"/>
  <c r="U142" i="1" s="1"/>
  <c r="P142" i="1"/>
  <c r="V141" i="1" l="1"/>
  <c r="T141" i="1" s="1"/>
  <c r="Q141" i="1"/>
  <c r="V140" i="1"/>
  <c r="T140" i="1" s="1"/>
  <c r="Q140" i="1"/>
  <c r="V139" i="1"/>
  <c r="T139" i="1" s="1"/>
  <c r="Q139" i="1"/>
  <c r="V138" i="1"/>
  <c r="T138" i="1" s="1"/>
  <c r="Q138" i="1"/>
  <c r="V137" i="1"/>
  <c r="T137" i="1" s="1"/>
  <c r="Q137" i="1"/>
  <c r="V136" i="1"/>
  <c r="T136" i="1" s="1"/>
  <c r="Q136" i="1"/>
  <c r="V135" i="1"/>
  <c r="T135" i="1" s="1"/>
  <c r="Q135" i="1"/>
  <c r="V134" i="1"/>
  <c r="T134" i="1" s="1"/>
  <c r="Q134" i="1"/>
  <c r="V133" i="1"/>
  <c r="T133" i="1" s="1"/>
  <c r="Q133" i="1"/>
  <c r="V132" i="1"/>
  <c r="T132" i="1" s="1"/>
  <c r="Q132" i="1"/>
  <c r="V131" i="1"/>
  <c r="T131" i="1" s="1"/>
  <c r="Q131" i="1"/>
  <c r="V130" i="1"/>
  <c r="T130" i="1" s="1"/>
  <c r="Q130" i="1"/>
  <c r="V129" i="1"/>
  <c r="T129" i="1" s="1"/>
  <c r="Q129" i="1"/>
  <c r="V128" i="1" l="1"/>
  <c r="T128" i="1" s="1"/>
  <c r="Q128" i="1"/>
  <c r="V127" i="1"/>
  <c r="T127" i="1" s="1"/>
  <c r="Q127" i="1"/>
  <c r="V126" i="1"/>
  <c r="T126" i="1" s="1"/>
  <c r="Q126" i="1"/>
  <c r="V125" i="1"/>
  <c r="T125" i="1" s="1"/>
  <c r="Q125" i="1"/>
  <c r="V124" i="1"/>
  <c r="T124" i="1" s="1"/>
  <c r="Q124" i="1"/>
  <c r="V123" i="1"/>
  <c r="T123" i="1" s="1"/>
  <c r="Q123" i="1"/>
  <c r="V122" i="1"/>
  <c r="T122" i="1" s="1"/>
  <c r="Q122" i="1"/>
  <c r="V121" i="1"/>
  <c r="T121" i="1" s="1"/>
  <c r="Q121" i="1"/>
  <c r="V120" i="1"/>
  <c r="T120" i="1" s="1"/>
  <c r="Q120" i="1"/>
  <c r="V119" i="1"/>
  <c r="T119" i="1" s="1"/>
  <c r="Q119" i="1"/>
  <c r="V118" i="1"/>
  <c r="T118" i="1" s="1"/>
  <c r="Q118" i="1"/>
  <c r="V117" i="1"/>
  <c r="T117" i="1" s="1"/>
  <c r="Q117" i="1"/>
  <c r="V116" i="1"/>
  <c r="T116" i="1" s="1"/>
  <c r="Q116" i="1"/>
  <c r="V115" i="1"/>
  <c r="T115" i="1" s="1"/>
  <c r="Q115" i="1"/>
  <c r="V114" i="1"/>
  <c r="T114" i="1" s="1"/>
  <c r="Q114" i="1"/>
  <c r="V113" i="1"/>
  <c r="T113" i="1" s="1"/>
  <c r="Q113" i="1"/>
  <c r="V112" i="1"/>
  <c r="T112" i="1" s="1"/>
  <c r="Q112" i="1"/>
  <c r="V111" i="1"/>
  <c r="T111" i="1" s="1"/>
  <c r="Q111" i="1"/>
  <c r="V110" i="1"/>
  <c r="T110" i="1" s="1"/>
  <c r="Q110" i="1"/>
  <c r="V109" i="1"/>
  <c r="T109" i="1" s="1"/>
  <c r="Q109" i="1"/>
  <c r="V108" i="1"/>
  <c r="T108" i="1" s="1"/>
  <c r="Q108" i="1"/>
  <c r="V107" i="1"/>
  <c r="T107" i="1" s="1"/>
  <c r="Q107" i="1"/>
  <c r="V106" i="1"/>
  <c r="T106" i="1" s="1"/>
  <c r="Q106" i="1"/>
  <c r="V105" i="1"/>
  <c r="T105" i="1" s="1"/>
  <c r="Q105" i="1"/>
  <c r="V104" i="1"/>
  <c r="T104" i="1" s="1"/>
  <c r="Q104" i="1"/>
  <c r="V103" i="1"/>
  <c r="T103" i="1" s="1"/>
  <c r="Q103" i="1"/>
  <c r="V102" i="1"/>
  <c r="T102" i="1" s="1"/>
  <c r="Q102" i="1"/>
  <c r="V101" i="1"/>
  <c r="T101" i="1" s="1"/>
  <c r="Q101" i="1"/>
  <c r="V100" i="1" l="1"/>
  <c r="T100" i="1" s="1"/>
  <c r="Q100" i="1"/>
  <c r="V99" i="1"/>
  <c r="T99" i="1" s="1"/>
  <c r="Q99" i="1"/>
  <c r="V98" i="1"/>
  <c r="T98" i="1" s="1"/>
  <c r="Q98" i="1"/>
  <c r="V97" i="1"/>
  <c r="T97" i="1" s="1"/>
  <c r="Q97" i="1"/>
  <c r="V96" i="1"/>
  <c r="T96" i="1" s="1"/>
  <c r="Q96" i="1"/>
  <c r="V95" i="1"/>
  <c r="T95" i="1" s="1"/>
  <c r="Q95" i="1"/>
  <c r="V94" i="1"/>
  <c r="T94" i="1" s="1"/>
  <c r="Q94" i="1"/>
  <c r="V93" i="1"/>
  <c r="T93" i="1" s="1"/>
  <c r="Q93" i="1"/>
  <c r="V92" i="1"/>
  <c r="T92" i="1" s="1"/>
  <c r="Q92" i="1"/>
  <c r="V91" i="1"/>
  <c r="T91" i="1" s="1"/>
  <c r="Q91" i="1"/>
  <c r="V90" i="1"/>
  <c r="T90" i="1" s="1"/>
  <c r="Q90" i="1"/>
  <c r="V89" i="1"/>
  <c r="T89" i="1" s="1"/>
  <c r="Q89" i="1"/>
  <c r="V88" i="1"/>
  <c r="T88" i="1" s="1"/>
  <c r="Q88" i="1"/>
  <c r="V87" i="1"/>
  <c r="T87" i="1" s="1"/>
  <c r="Q87" i="1"/>
  <c r="V86" i="1"/>
  <c r="T86" i="1" s="1"/>
  <c r="Q86" i="1"/>
  <c r="V85" i="1"/>
  <c r="T85" i="1" s="1"/>
  <c r="Q85" i="1"/>
  <c r="V84" i="1"/>
  <c r="T84" i="1" s="1"/>
  <c r="Q84" i="1"/>
  <c r="V83" i="1"/>
  <c r="T83" i="1" s="1"/>
  <c r="Q83" i="1"/>
  <c r="V82" i="1"/>
  <c r="T82" i="1" s="1"/>
  <c r="Q82" i="1"/>
  <c r="V81" i="1"/>
  <c r="T81" i="1" s="1"/>
  <c r="Q81" i="1"/>
  <c r="V80" i="1"/>
  <c r="T80" i="1" s="1"/>
  <c r="Q80" i="1"/>
  <c r="V79" i="1"/>
  <c r="T79" i="1" s="1"/>
  <c r="Q79" i="1"/>
  <c r="V78" i="1"/>
  <c r="T78" i="1" s="1"/>
  <c r="Q78" i="1"/>
  <c r="V77" i="1"/>
  <c r="T77" i="1" s="1"/>
  <c r="Q77" i="1"/>
  <c r="V76" i="1"/>
  <c r="T76" i="1" s="1"/>
  <c r="Q76" i="1"/>
  <c r="V75" i="1"/>
  <c r="T75" i="1" s="1"/>
  <c r="Q75" i="1"/>
  <c r="V74" i="1"/>
  <c r="T74" i="1" s="1"/>
  <c r="Q74" i="1"/>
  <c r="V73" i="1"/>
  <c r="T73" i="1" s="1"/>
  <c r="Q73" i="1"/>
  <c r="V72" i="1"/>
  <c r="T72" i="1" s="1"/>
  <c r="Q72" i="1"/>
  <c r="V71" i="1"/>
  <c r="T71" i="1" s="1"/>
  <c r="Q71" i="1"/>
  <c r="V70" i="1" l="1"/>
  <c r="T70" i="1" s="1"/>
  <c r="Q70" i="1"/>
  <c r="V69" i="1"/>
  <c r="T69" i="1" s="1"/>
  <c r="Q69" i="1"/>
  <c r="V68" i="1"/>
  <c r="T68" i="1" s="1"/>
  <c r="Q68" i="1"/>
  <c r="V67" i="1"/>
  <c r="T67" i="1" s="1"/>
  <c r="Q67" i="1"/>
  <c r="V66" i="1"/>
  <c r="T66" i="1" s="1"/>
  <c r="Q66" i="1"/>
  <c r="V65" i="1"/>
  <c r="T65" i="1" s="1"/>
  <c r="Q65" i="1"/>
  <c r="V64" i="1"/>
  <c r="T64" i="1" s="1"/>
  <c r="Q64" i="1"/>
  <c r="V63" i="1"/>
  <c r="T63" i="1" s="1"/>
  <c r="Q63" i="1"/>
  <c r="V62" i="1"/>
  <c r="T62" i="1" s="1"/>
  <c r="Q62" i="1"/>
  <c r="V61" i="1"/>
  <c r="T61" i="1" s="1"/>
  <c r="Q61" i="1"/>
  <c r="V60" i="1"/>
  <c r="T60" i="1" s="1"/>
  <c r="Q60" i="1"/>
  <c r="V59" i="1"/>
  <c r="T59" i="1" s="1"/>
  <c r="Q59" i="1"/>
  <c r="V58" i="1"/>
  <c r="T58" i="1" s="1"/>
  <c r="Q58" i="1"/>
  <c r="V57" i="1"/>
  <c r="T57" i="1" s="1"/>
  <c r="Q57" i="1"/>
  <c r="V56" i="1"/>
  <c r="T56" i="1" s="1"/>
  <c r="Q56" i="1"/>
  <c r="V55" i="1"/>
  <c r="T55" i="1" s="1"/>
  <c r="Q55" i="1"/>
  <c r="V54" i="1"/>
  <c r="T54" i="1" s="1"/>
  <c r="Q54" i="1"/>
  <c r="V53" i="1"/>
  <c r="T53" i="1" s="1"/>
  <c r="Q53" i="1"/>
  <c r="V52" i="1"/>
  <c r="T52" i="1" s="1"/>
  <c r="Q52" i="1"/>
  <c r="V51" i="1"/>
  <c r="T51" i="1" s="1"/>
  <c r="Q51" i="1"/>
  <c r="V50" i="1"/>
  <c r="T50" i="1" s="1"/>
  <c r="Q50" i="1"/>
  <c r="V49" i="1"/>
  <c r="T49" i="1" s="1"/>
  <c r="Q49" i="1"/>
  <c r="V48" i="1"/>
  <c r="T48" i="1" s="1"/>
  <c r="Q48" i="1"/>
  <c r="V47" i="1"/>
  <c r="T47" i="1" s="1"/>
  <c r="Q47" i="1"/>
  <c r="V46" i="1"/>
  <c r="T46" i="1" s="1"/>
  <c r="Q46" i="1"/>
  <c r="V45" i="1"/>
  <c r="T45" i="1" s="1"/>
  <c r="Q45" i="1"/>
  <c r="V44" i="1"/>
  <c r="T44" i="1" s="1"/>
  <c r="Q44" i="1"/>
  <c r="V43" i="1"/>
  <c r="T43" i="1" s="1"/>
  <c r="Q43" i="1"/>
  <c r="V42" i="1"/>
  <c r="T42" i="1" s="1"/>
  <c r="Q42" i="1"/>
  <c r="V41" i="1"/>
  <c r="T41" i="1" s="1"/>
  <c r="Q41" i="1"/>
  <c r="V40" i="1" l="1"/>
  <c r="T40" i="1" s="1"/>
  <c r="Q40" i="1"/>
  <c r="V39" i="1"/>
  <c r="T39" i="1" s="1"/>
  <c r="Q39" i="1"/>
  <c r="V38" i="1"/>
  <c r="T38" i="1" s="1"/>
  <c r="Q38" i="1"/>
  <c r="V37" i="1"/>
  <c r="T37" i="1" s="1"/>
  <c r="Q37" i="1"/>
  <c r="V36" i="1"/>
  <c r="T36" i="1" s="1"/>
  <c r="Q36" i="1"/>
  <c r="V35" i="1"/>
  <c r="T35" i="1" s="1"/>
  <c r="Q35" i="1"/>
  <c r="V34" i="1"/>
  <c r="T34" i="1" s="1"/>
  <c r="Q34" i="1"/>
  <c r="V33" i="1"/>
  <c r="T33" i="1" s="1"/>
  <c r="Q33" i="1"/>
  <c r="V32" i="1"/>
  <c r="T32" i="1" s="1"/>
  <c r="Q32" i="1"/>
  <c r="V31" i="1"/>
  <c r="T31" i="1" s="1"/>
  <c r="Q31" i="1"/>
  <c r="V30" i="1"/>
  <c r="T30" i="1" s="1"/>
  <c r="Q30" i="1"/>
  <c r="V29" i="1"/>
  <c r="T29" i="1" s="1"/>
  <c r="Q29" i="1"/>
  <c r="V28" i="1"/>
  <c r="T28" i="1" s="1"/>
  <c r="Q28" i="1"/>
  <c r="V27" i="1"/>
  <c r="T27" i="1" s="1"/>
  <c r="Q27" i="1"/>
  <c r="V26" i="1"/>
  <c r="T26" i="1" s="1"/>
  <c r="Q26" i="1"/>
  <c r="V25" i="1"/>
  <c r="T25" i="1" s="1"/>
  <c r="Q25" i="1"/>
  <c r="V24" i="1"/>
  <c r="T24" i="1" s="1"/>
  <c r="Q24" i="1"/>
  <c r="V23" i="1"/>
  <c r="T23" i="1" s="1"/>
  <c r="Q23" i="1"/>
  <c r="V22" i="1"/>
  <c r="T22" i="1" s="1"/>
  <c r="Q22" i="1"/>
  <c r="V21" i="1"/>
  <c r="T21" i="1" s="1"/>
  <c r="Q21" i="1"/>
  <c r="V20" i="1"/>
  <c r="T20" i="1" s="1"/>
  <c r="Q20" i="1"/>
  <c r="V19" i="1"/>
  <c r="T19" i="1" s="1"/>
  <c r="Q19" i="1"/>
  <c r="V18" i="1"/>
  <c r="T18" i="1" s="1"/>
  <c r="Q18" i="1"/>
  <c r="V17" i="1"/>
  <c r="T17" i="1" s="1"/>
  <c r="Q17" i="1"/>
  <c r="V16" i="1"/>
  <c r="T16" i="1" s="1"/>
  <c r="Q16" i="1"/>
  <c r="V15" i="1"/>
  <c r="T15" i="1" s="1"/>
  <c r="Q15" i="1"/>
  <c r="V14" i="1"/>
  <c r="T14" i="1" s="1"/>
  <c r="Q14" i="1"/>
  <c r="V13" i="1"/>
  <c r="T13" i="1" s="1"/>
  <c r="Q13" i="1"/>
  <c r="V12" i="1"/>
  <c r="T12" i="1" s="1"/>
  <c r="Q12" i="1"/>
  <c r="V11" i="1"/>
  <c r="T11" i="1" s="1"/>
  <c r="Q11" i="1"/>
  <c r="V10" i="1"/>
  <c r="T10" i="1" s="1"/>
  <c r="Q10" i="1"/>
  <c r="V9" i="1"/>
  <c r="T9" i="1" s="1"/>
  <c r="Q9" i="1"/>
  <c r="V8" i="1"/>
  <c r="T8" i="1" s="1"/>
  <c r="Q8" i="1"/>
  <c r="V7" i="1"/>
  <c r="T7" i="1" s="1"/>
  <c r="Q7" i="1"/>
  <c r="V6" i="1"/>
  <c r="T6" i="1" s="1"/>
  <c r="Q6" i="1"/>
  <c r="V5" i="1"/>
  <c r="T5" i="1" s="1"/>
  <c r="Q5" i="1"/>
  <c r="V4" i="1"/>
  <c r="T4" i="1" s="1"/>
  <c r="Q4" i="1"/>
  <c r="V3" i="1"/>
  <c r="T3" i="1" s="1"/>
  <c r="Q3" i="1"/>
  <c r="R3" i="1" s="1"/>
  <c r="P3" i="1"/>
  <c r="P4" i="1" s="1"/>
  <c r="S3" i="1" l="1"/>
  <c r="U3" i="1" s="1"/>
  <c r="R4" i="1"/>
  <c r="R5" i="1" s="1"/>
  <c r="R6" i="1" s="1"/>
  <c r="R7" i="1" s="1"/>
  <c r="R8" i="1" s="1"/>
  <c r="R9" i="1" s="1"/>
  <c r="R10" i="1" s="1"/>
  <c r="R11" i="1" s="1"/>
  <c r="R12" i="1" s="1"/>
  <c r="R13" i="1" s="1"/>
  <c r="R14" i="1" s="1"/>
  <c r="R15" i="1" s="1"/>
  <c r="R16" i="1" s="1"/>
  <c r="R17" i="1" s="1"/>
  <c r="R18" i="1" s="1"/>
  <c r="R19" i="1" s="1"/>
  <c r="R20" i="1" s="1"/>
  <c r="R21" i="1" s="1"/>
  <c r="R22" i="1" s="1"/>
  <c r="R23" i="1" s="1"/>
  <c r="R24" i="1" s="1"/>
  <c r="R25" i="1" s="1"/>
  <c r="R26" i="1" s="1"/>
  <c r="R27" i="1" s="1"/>
  <c r="R28" i="1" s="1"/>
  <c r="R29" i="1" s="1"/>
  <c r="R30" i="1" s="1"/>
  <c r="R31" i="1" s="1"/>
  <c r="R32" i="1" s="1"/>
  <c r="R33" i="1" s="1"/>
  <c r="R34" i="1" s="1"/>
  <c r="R35" i="1" s="1"/>
  <c r="R36" i="1" s="1"/>
  <c r="R37" i="1" s="1"/>
  <c r="R38" i="1" s="1"/>
  <c r="R39" i="1" s="1"/>
  <c r="R40" i="1" s="1"/>
  <c r="R41" i="1" s="1"/>
  <c r="R42" i="1" s="1"/>
  <c r="R43" i="1" s="1"/>
  <c r="P5" i="1"/>
  <c r="R44" i="1" l="1"/>
  <c r="S4" i="1"/>
  <c r="U4" i="1" s="1"/>
  <c r="P6" i="1"/>
  <c r="S5" i="1"/>
  <c r="U5" i="1" s="1"/>
  <c r="R45" i="1" l="1"/>
  <c r="S6" i="1"/>
  <c r="U6" i="1" s="1"/>
  <c r="P7" i="1"/>
  <c r="R46" i="1" l="1"/>
  <c r="P8" i="1"/>
  <c r="S7" i="1"/>
  <c r="U7" i="1" s="1"/>
  <c r="R47" i="1" l="1"/>
  <c r="P9" i="1"/>
  <c r="S8" i="1"/>
  <c r="U8" i="1" s="1"/>
  <c r="R48" i="1" l="1"/>
  <c r="S9" i="1"/>
  <c r="U9" i="1" s="1"/>
  <c r="P10" i="1"/>
  <c r="R49" i="1" l="1"/>
  <c r="S10" i="1"/>
  <c r="U10" i="1" s="1"/>
  <c r="P11" i="1"/>
  <c r="R50" i="1" l="1"/>
  <c r="P12" i="1"/>
  <c r="S11" i="1"/>
  <c r="U11" i="1" s="1"/>
  <c r="R51" i="1" l="1"/>
  <c r="P13" i="1"/>
  <c r="S12" i="1"/>
  <c r="U12" i="1" s="1"/>
  <c r="R52" i="1" l="1"/>
  <c r="P14" i="1"/>
  <c r="S13" i="1"/>
  <c r="U13" i="1" s="1"/>
  <c r="R53" i="1" l="1"/>
  <c r="P15" i="1"/>
  <c r="S14" i="1"/>
  <c r="U14" i="1" s="1"/>
  <c r="R54" i="1" l="1"/>
  <c r="P16" i="1"/>
  <c r="S15" i="1"/>
  <c r="U15" i="1" s="1"/>
  <c r="R55" i="1" l="1"/>
  <c r="P17" i="1"/>
  <c r="S16" i="1"/>
  <c r="U16" i="1" s="1"/>
  <c r="R56" i="1" l="1"/>
  <c r="P18" i="1"/>
  <c r="S17" i="1"/>
  <c r="U17" i="1" s="1"/>
  <c r="R57" i="1" l="1"/>
  <c r="P19" i="1"/>
  <c r="S18" i="1"/>
  <c r="U18" i="1" s="1"/>
  <c r="R58" i="1" l="1"/>
  <c r="S19" i="1"/>
  <c r="U19" i="1" s="1"/>
  <c r="P20" i="1"/>
  <c r="R59" i="1" l="1"/>
  <c r="P21" i="1"/>
  <c r="S20" i="1"/>
  <c r="U20" i="1" s="1"/>
  <c r="R60" i="1" l="1"/>
  <c r="P22" i="1"/>
  <c r="S21" i="1"/>
  <c r="U21" i="1" s="1"/>
  <c r="R61" i="1" l="1"/>
  <c r="S22" i="1"/>
  <c r="U22" i="1" s="1"/>
  <c r="P23" i="1"/>
  <c r="R62" i="1" l="1"/>
  <c r="S23" i="1"/>
  <c r="U23" i="1" s="1"/>
  <c r="P24" i="1"/>
  <c r="R63" i="1" l="1"/>
  <c r="P25" i="1"/>
  <c r="S24" i="1"/>
  <c r="U24" i="1" s="1"/>
  <c r="R64" i="1" l="1"/>
  <c r="P26" i="1"/>
  <c r="S25" i="1"/>
  <c r="U25" i="1" s="1"/>
  <c r="R65" i="1" l="1"/>
  <c r="P27" i="1"/>
  <c r="S26" i="1"/>
  <c r="U26" i="1" s="1"/>
  <c r="R66" i="1" l="1"/>
  <c r="S27" i="1"/>
  <c r="U27" i="1" s="1"/>
  <c r="P28" i="1"/>
  <c r="R67" i="1" l="1"/>
  <c r="P29" i="1"/>
  <c r="S28" i="1"/>
  <c r="U28" i="1" s="1"/>
  <c r="R68" i="1" l="1"/>
  <c r="P30" i="1"/>
  <c r="S29" i="1"/>
  <c r="U29" i="1" s="1"/>
  <c r="R69" i="1" l="1"/>
  <c r="S30" i="1"/>
  <c r="U30" i="1" s="1"/>
  <c r="P31" i="1"/>
  <c r="R70" i="1" l="1"/>
  <c r="R71" i="1" s="1"/>
  <c r="R72" i="1" s="1"/>
  <c r="R73" i="1" s="1"/>
  <c r="R74" i="1" s="1"/>
  <c r="R75" i="1" s="1"/>
  <c r="R76" i="1" s="1"/>
  <c r="R77" i="1" s="1"/>
  <c r="R78" i="1" s="1"/>
  <c r="R79" i="1" s="1"/>
  <c r="R80" i="1" s="1"/>
  <c r="R81" i="1" s="1"/>
  <c r="R82" i="1" s="1"/>
  <c r="R83" i="1" s="1"/>
  <c r="R84" i="1" s="1"/>
  <c r="R85" i="1" s="1"/>
  <c r="R86" i="1" s="1"/>
  <c r="R87" i="1" s="1"/>
  <c r="R88" i="1" s="1"/>
  <c r="R89" i="1" s="1"/>
  <c r="R90" i="1" s="1"/>
  <c r="R91" i="1" s="1"/>
  <c r="R92" i="1" s="1"/>
  <c r="R93" i="1" s="1"/>
  <c r="R94" i="1" s="1"/>
  <c r="R95" i="1" s="1"/>
  <c r="R96" i="1" s="1"/>
  <c r="R97" i="1" s="1"/>
  <c r="R98" i="1" s="1"/>
  <c r="R99" i="1" s="1"/>
  <c r="R100" i="1" s="1"/>
  <c r="R101" i="1" s="1"/>
  <c r="R102" i="1" s="1"/>
  <c r="R103" i="1" s="1"/>
  <c r="R104" i="1" s="1"/>
  <c r="R105" i="1" s="1"/>
  <c r="R106" i="1" s="1"/>
  <c r="R107" i="1" s="1"/>
  <c r="R108" i="1" s="1"/>
  <c r="R109" i="1" s="1"/>
  <c r="R110" i="1" s="1"/>
  <c r="R111" i="1" s="1"/>
  <c r="R112" i="1" s="1"/>
  <c r="R113" i="1" s="1"/>
  <c r="R114" i="1" s="1"/>
  <c r="R115" i="1" s="1"/>
  <c r="R116" i="1" s="1"/>
  <c r="R117" i="1" s="1"/>
  <c r="R118" i="1" s="1"/>
  <c r="R119" i="1" s="1"/>
  <c r="R120" i="1" s="1"/>
  <c r="R121" i="1" s="1"/>
  <c r="R122" i="1" s="1"/>
  <c r="R123" i="1" s="1"/>
  <c r="R124" i="1" s="1"/>
  <c r="R125" i="1" s="1"/>
  <c r="R126" i="1" s="1"/>
  <c r="R127" i="1" s="1"/>
  <c r="R128" i="1" s="1"/>
  <c r="R129" i="1" s="1"/>
  <c r="R130" i="1" s="1"/>
  <c r="R131" i="1" s="1"/>
  <c r="R132" i="1" s="1"/>
  <c r="R133" i="1" s="1"/>
  <c r="R134" i="1" s="1"/>
  <c r="R135" i="1" s="1"/>
  <c r="R136" i="1" s="1"/>
  <c r="R137" i="1" s="1"/>
  <c r="R138" i="1" s="1"/>
  <c r="R139" i="1" s="1"/>
  <c r="R140" i="1" s="1"/>
  <c r="R141" i="1" s="1"/>
  <c r="S31" i="1"/>
  <c r="U31" i="1" s="1"/>
  <c r="P32" i="1"/>
  <c r="P33" i="1" l="1"/>
  <c r="S32" i="1"/>
  <c r="U32" i="1" s="1"/>
  <c r="P34" i="1" l="1"/>
  <c r="S33" i="1"/>
  <c r="U33" i="1" s="1"/>
  <c r="P35" i="1" l="1"/>
  <c r="S34" i="1"/>
  <c r="U34" i="1" s="1"/>
  <c r="S35" i="1" l="1"/>
  <c r="U35" i="1" s="1"/>
  <c r="P36" i="1"/>
  <c r="P37" i="1" l="1"/>
  <c r="S36" i="1"/>
  <c r="U36" i="1" s="1"/>
  <c r="P38" i="1" l="1"/>
  <c r="S37" i="1"/>
  <c r="U37" i="1" s="1"/>
  <c r="S38" i="1" l="1"/>
  <c r="U38" i="1" s="1"/>
  <c r="P39" i="1"/>
  <c r="S39" i="1" l="1"/>
  <c r="U39" i="1" s="1"/>
  <c r="P40" i="1"/>
  <c r="P41" i="1" s="1"/>
  <c r="P42" i="1" l="1"/>
  <c r="S41" i="1"/>
  <c r="U41" i="1" s="1"/>
  <c r="S40" i="1"/>
  <c r="U40" i="1" s="1"/>
  <c r="P43" i="1" l="1"/>
  <c r="S42" i="1"/>
  <c r="U42" i="1" s="1"/>
  <c r="P44" i="1" l="1"/>
  <c r="S43" i="1"/>
  <c r="U43" i="1" s="1"/>
  <c r="P45" i="1" l="1"/>
  <c r="S44" i="1"/>
  <c r="U44" i="1" s="1"/>
  <c r="P46" i="1" l="1"/>
  <c r="S45" i="1"/>
  <c r="U45" i="1" s="1"/>
  <c r="P47" i="1" l="1"/>
  <c r="S46" i="1"/>
  <c r="U46" i="1" s="1"/>
  <c r="P48" i="1" l="1"/>
  <c r="S47" i="1"/>
  <c r="U47" i="1" s="1"/>
  <c r="P49" i="1" l="1"/>
  <c r="S48" i="1"/>
  <c r="U48" i="1" s="1"/>
  <c r="P50" i="1" l="1"/>
  <c r="S49" i="1"/>
  <c r="U49" i="1" s="1"/>
  <c r="P51" i="1" l="1"/>
  <c r="S50" i="1"/>
  <c r="U50" i="1" s="1"/>
  <c r="P52" i="1" l="1"/>
  <c r="S51" i="1"/>
  <c r="U51" i="1" s="1"/>
  <c r="P53" i="1" l="1"/>
  <c r="S52" i="1"/>
  <c r="U52" i="1" s="1"/>
  <c r="P54" i="1" l="1"/>
  <c r="S53" i="1"/>
  <c r="U53" i="1" s="1"/>
  <c r="P55" i="1" l="1"/>
  <c r="S54" i="1"/>
  <c r="U54" i="1" s="1"/>
  <c r="P56" i="1" l="1"/>
  <c r="S55" i="1"/>
  <c r="U55" i="1" s="1"/>
  <c r="P57" i="1" l="1"/>
  <c r="S56" i="1"/>
  <c r="U56" i="1" s="1"/>
  <c r="P58" i="1" l="1"/>
  <c r="S57" i="1"/>
  <c r="U57" i="1" s="1"/>
  <c r="P59" i="1" l="1"/>
  <c r="S58" i="1"/>
  <c r="U58" i="1" s="1"/>
  <c r="P60" i="1" l="1"/>
  <c r="S59" i="1"/>
  <c r="U59" i="1" s="1"/>
  <c r="P61" i="1" l="1"/>
  <c r="S60" i="1"/>
  <c r="U60" i="1" s="1"/>
  <c r="P62" i="1" l="1"/>
  <c r="S61" i="1"/>
  <c r="U61" i="1" s="1"/>
  <c r="P63" i="1" l="1"/>
  <c r="S62" i="1"/>
  <c r="U62" i="1" s="1"/>
  <c r="P64" i="1" l="1"/>
  <c r="S63" i="1"/>
  <c r="U63" i="1" s="1"/>
  <c r="P65" i="1" l="1"/>
  <c r="S64" i="1"/>
  <c r="U64" i="1" s="1"/>
  <c r="P66" i="1" l="1"/>
  <c r="S65" i="1"/>
  <c r="U65" i="1" s="1"/>
  <c r="P67" i="1" l="1"/>
  <c r="S66" i="1"/>
  <c r="U66" i="1" s="1"/>
  <c r="P68" i="1" l="1"/>
  <c r="S67" i="1"/>
  <c r="U67" i="1" s="1"/>
  <c r="P69" i="1" l="1"/>
  <c r="S68" i="1"/>
  <c r="U68" i="1" s="1"/>
  <c r="P70" i="1" l="1"/>
  <c r="S69" i="1"/>
  <c r="U69" i="1" s="1"/>
  <c r="S70" i="1" l="1"/>
  <c r="U70" i="1" s="1"/>
  <c r="P71" i="1"/>
  <c r="P72" i="1" l="1"/>
  <c r="S71" i="1"/>
  <c r="U71" i="1" s="1"/>
  <c r="P73" i="1" l="1"/>
  <c r="S72" i="1"/>
  <c r="U72" i="1" s="1"/>
  <c r="P74" i="1" l="1"/>
  <c r="S73" i="1"/>
  <c r="U73" i="1" s="1"/>
  <c r="P75" i="1" l="1"/>
  <c r="S74" i="1"/>
  <c r="U74" i="1" s="1"/>
  <c r="P76" i="1" l="1"/>
  <c r="S75" i="1"/>
  <c r="U75" i="1" s="1"/>
  <c r="S76" i="1" l="1"/>
  <c r="U76" i="1" s="1"/>
  <c r="P77" i="1"/>
  <c r="P78" i="1" l="1"/>
  <c r="S77" i="1"/>
  <c r="U77" i="1" s="1"/>
  <c r="S78" i="1" l="1"/>
  <c r="U78" i="1" s="1"/>
  <c r="P79" i="1"/>
  <c r="S79" i="1" l="1"/>
  <c r="U79" i="1" s="1"/>
  <c r="P80" i="1"/>
  <c r="S80" i="1" l="1"/>
  <c r="U80" i="1" s="1"/>
  <c r="P81" i="1"/>
  <c r="S81" i="1" l="1"/>
  <c r="U81" i="1" s="1"/>
  <c r="P82" i="1"/>
  <c r="P83" i="1" l="1"/>
  <c r="S82" i="1"/>
  <c r="U82" i="1" s="1"/>
  <c r="P84" i="1" l="1"/>
  <c r="S83" i="1"/>
  <c r="U83" i="1" s="1"/>
  <c r="S84" i="1" l="1"/>
  <c r="U84" i="1" s="1"/>
  <c r="P85" i="1"/>
  <c r="S85" i="1" l="1"/>
  <c r="U85" i="1" s="1"/>
  <c r="P86" i="1"/>
  <c r="P87" i="1" l="1"/>
  <c r="S86" i="1"/>
  <c r="U86" i="1" s="1"/>
  <c r="S87" i="1" l="1"/>
  <c r="U87" i="1" s="1"/>
  <c r="P88" i="1"/>
  <c r="S88" i="1" l="1"/>
  <c r="U88" i="1" s="1"/>
  <c r="P89" i="1"/>
  <c r="S89" i="1" l="1"/>
  <c r="U89" i="1" s="1"/>
  <c r="P90" i="1"/>
  <c r="P91" i="1" l="1"/>
  <c r="S90" i="1"/>
  <c r="U90" i="1" s="1"/>
  <c r="S91" i="1" l="1"/>
  <c r="U91" i="1" s="1"/>
  <c r="P92" i="1"/>
  <c r="P93" i="1" l="1"/>
  <c r="S92" i="1"/>
  <c r="U92" i="1" s="1"/>
  <c r="P94" i="1" l="1"/>
  <c r="S93" i="1"/>
  <c r="U93" i="1" s="1"/>
  <c r="S94" i="1" l="1"/>
  <c r="U94" i="1" s="1"/>
  <c r="P95" i="1"/>
  <c r="P96" i="1" l="1"/>
  <c r="S95" i="1"/>
  <c r="U95" i="1" s="1"/>
  <c r="P97" i="1" l="1"/>
  <c r="S96" i="1"/>
  <c r="U96" i="1" s="1"/>
  <c r="S97" i="1" l="1"/>
  <c r="U97" i="1" s="1"/>
  <c r="P98" i="1"/>
  <c r="P99" i="1" l="1"/>
  <c r="S98" i="1"/>
  <c r="U98" i="1" s="1"/>
  <c r="S99" i="1" l="1"/>
  <c r="U99" i="1" s="1"/>
  <c r="P100" i="1"/>
  <c r="S100" i="1" l="1"/>
  <c r="U100" i="1" s="1"/>
  <c r="P101" i="1"/>
  <c r="P102" i="1" l="1"/>
  <c r="S101" i="1"/>
  <c r="U101" i="1" s="1"/>
  <c r="P103" i="1" l="1"/>
  <c r="S102" i="1"/>
  <c r="U102" i="1" s="1"/>
  <c r="P104" i="1" l="1"/>
  <c r="S103" i="1"/>
  <c r="U103" i="1" s="1"/>
  <c r="P105" i="1" l="1"/>
  <c r="S104" i="1"/>
  <c r="U104" i="1" s="1"/>
  <c r="P106" i="1" l="1"/>
  <c r="S105" i="1"/>
  <c r="U105" i="1" s="1"/>
  <c r="P107" i="1" l="1"/>
  <c r="S106" i="1"/>
  <c r="U106" i="1" s="1"/>
  <c r="P108" i="1" l="1"/>
  <c r="S107" i="1"/>
  <c r="U107" i="1" s="1"/>
  <c r="P109" i="1" l="1"/>
  <c r="S108" i="1"/>
  <c r="U108" i="1" s="1"/>
  <c r="P110" i="1" l="1"/>
  <c r="S109" i="1"/>
  <c r="U109" i="1" s="1"/>
  <c r="P111" i="1" l="1"/>
  <c r="S110" i="1"/>
  <c r="U110" i="1" s="1"/>
  <c r="P112" i="1" l="1"/>
  <c r="S111" i="1"/>
  <c r="U111" i="1" s="1"/>
  <c r="P113" i="1" l="1"/>
  <c r="S112" i="1"/>
  <c r="U112" i="1" s="1"/>
  <c r="P114" i="1" l="1"/>
  <c r="S113" i="1"/>
  <c r="U113" i="1" s="1"/>
  <c r="P115" i="1" l="1"/>
  <c r="S114" i="1"/>
  <c r="U114" i="1" s="1"/>
  <c r="S115" i="1" l="1"/>
  <c r="U115" i="1" s="1"/>
  <c r="P116" i="1"/>
  <c r="P117" i="1" l="1"/>
  <c r="S116" i="1"/>
  <c r="U116" i="1" s="1"/>
  <c r="P118" i="1" l="1"/>
  <c r="S117" i="1"/>
  <c r="U117" i="1" s="1"/>
  <c r="P119" i="1" l="1"/>
  <c r="S118" i="1"/>
  <c r="U118" i="1" s="1"/>
  <c r="P120" i="1" l="1"/>
  <c r="S119" i="1"/>
  <c r="U119" i="1" s="1"/>
  <c r="P121" i="1" l="1"/>
  <c r="S120" i="1"/>
  <c r="U120" i="1" s="1"/>
  <c r="P122" i="1" l="1"/>
  <c r="S121" i="1"/>
  <c r="U121" i="1" s="1"/>
  <c r="P123" i="1" l="1"/>
  <c r="S122" i="1"/>
  <c r="U122" i="1" s="1"/>
  <c r="P124" i="1" l="1"/>
  <c r="S123" i="1"/>
  <c r="U123" i="1" s="1"/>
  <c r="P125" i="1" l="1"/>
  <c r="S124" i="1"/>
  <c r="U124" i="1" s="1"/>
  <c r="P126" i="1" l="1"/>
  <c r="S125" i="1"/>
  <c r="U125" i="1" s="1"/>
  <c r="P127" i="1" l="1"/>
  <c r="S126" i="1"/>
  <c r="U126" i="1" s="1"/>
  <c r="P128" i="1" l="1"/>
  <c r="S127" i="1"/>
  <c r="U127" i="1" s="1"/>
  <c r="S128" i="1" l="1"/>
  <c r="U128" i="1" s="1"/>
  <c r="P129" i="1"/>
  <c r="S129" i="1" l="1"/>
  <c r="U129" i="1" s="1"/>
  <c r="P130" i="1"/>
  <c r="P131" i="1" l="1"/>
  <c r="S130" i="1"/>
  <c r="U130" i="1" s="1"/>
  <c r="P132" i="1" l="1"/>
  <c r="S131" i="1"/>
  <c r="U131" i="1" s="1"/>
  <c r="P133" i="1" l="1"/>
  <c r="S132" i="1"/>
  <c r="U132" i="1" s="1"/>
  <c r="P134" i="1" l="1"/>
  <c r="S133" i="1"/>
  <c r="U133" i="1" s="1"/>
  <c r="P135" i="1" l="1"/>
  <c r="S134" i="1"/>
  <c r="U134" i="1" s="1"/>
  <c r="P136" i="1" l="1"/>
  <c r="S135" i="1"/>
  <c r="U135" i="1" s="1"/>
  <c r="S136" i="1" l="1"/>
  <c r="U136" i="1" s="1"/>
  <c r="P137" i="1"/>
  <c r="S137" i="1" l="1"/>
  <c r="U137" i="1" s="1"/>
  <c r="P138" i="1"/>
  <c r="S138" i="1" l="1"/>
  <c r="U138" i="1" s="1"/>
  <c r="P139" i="1"/>
  <c r="S139" i="1" l="1"/>
  <c r="U139" i="1" s="1"/>
  <c r="P140" i="1"/>
  <c r="P141" i="1" l="1"/>
  <c r="S141" i="1" s="1"/>
  <c r="U141" i="1" s="1"/>
  <c r="S140" i="1"/>
  <c r="U140" i="1" s="1"/>
</calcChain>
</file>

<file path=xl/sharedStrings.xml><?xml version="1.0" encoding="utf-8"?>
<sst xmlns="http://schemas.openxmlformats.org/spreadsheetml/2006/main" count="1262" uniqueCount="371">
  <si>
    <t>Nr.</t>
  </si>
  <si>
    <t>Datum</t>
  </si>
  <si>
    <t>Spiel</t>
  </si>
  <si>
    <t>Kategorie</t>
  </si>
  <si>
    <t>Tipp</t>
  </si>
  <si>
    <t>Anbieter</t>
  </si>
  <si>
    <t>Ergebnis</t>
  </si>
  <si>
    <t>Quote</t>
  </si>
  <si>
    <t>Steuern 5%</t>
  </si>
  <si>
    <t>staked</t>
  </si>
  <si>
    <t>++++</t>
  </si>
  <si>
    <t>returned</t>
  </si>
  <si>
    <t>Hitrate</t>
  </si>
  <si>
    <t>Yield %</t>
  </si>
  <si>
    <t>Pregame</t>
  </si>
  <si>
    <t>nein</t>
  </si>
  <si>
    <t>0</t>
  </si>
  <si>
    <t>1</t>
  </si>
  <si>
    <t>RIGHT?</t>
  </si>
  <si>
    <t>WIN</t>
  </si>
  <si>
    <t>Treffer</t>
  </si>
  <si>
    <t>Anzahl</t>
  </si>
  <si>
    <t>Einheiten</t>
  </si>
  <si>
    <t>ja</t>
  </si>
  <si>
    <t>Tippgeber</t>
  </si>
  <si>
    <t>df</t>
  </si>
  <si>
    <t>ma</t>
  </si>
  <si>
    <t>Fussball</t>
  </si>
  <si>
    <t>da</t>
  </si>
  <si>
    <t>Bet365</t>
  </si>
  <si>
    <t>Live</t>
  </si>
  <si>
    <t>0-1</t>
  </si>
  <si>
    <t>1x</t>
  </si>
  <si>
    <t>1
1</t>
  </si>
  <si>
    <t>Amateure</t>
  </si>
  <si>
    <t>2 asian -2</t>
  </si>
  <si>
    <t>0-2</t>
  </si>
  <si>
    <t>1
2</t>
  </si>
  <si>
    <t>2
2</t>
  </si>
  <si>
    <t>0-3</t>
  </si>
  <si>
    <t>1-1</t>
  </si>
  <si>
    <t>2 asian -1</t>
  </si>
  <si>
    <t>X2</t>
  </si>
  <si>
    <t>2-4</t>
  </si>
  <si>
    <t>5-0</t>
  </si>
  <si>
    <t>unibet</t>
  </si>
  <si>
    <t>3-0</t>
  </si>
  <si>
    <t>X2
X2</t>
  </si>
  <si>
    <t>1-0</t>
  </si>
  <si>
    <t>bigbet</t>
  </si>
  <si>
    <t>1-3</t>
  </si>
  <si>
    <t>0-0</t>
  </si>
  <si>
    <t>H2H 2</t>
  </si>
  <si>
    <t>haha</t>
  </si>
  <si>
    <t>X2
2 HC -1</t>
  </si>
  <si>
    <t>Teutonia - Türkiye
Kiel II - Türkspor</t>
  </si>
  <si>
    <t>5-0
2-1</t>
  </si>
  <si>
    <t>Hertha - Bayern
Bergamo - Juve</t>
  </si>
  <si>
    <t>1 HC
X2</t>
  </si>
  <si>
    <r>
      <t xml:space="preserve">2-2
</t>
    </r>
    <r>
      <rPr>
        <b/>
        <sz val="10"/>
        <color rgb="FF00B050"/>
        <rFont val="Arial"/>
        <family val="2"/>
      </rPr>
      <t>2-2</t>
    </r>
  </si>
  <si>
    <t>Ata - Shapiro</t>
  </si>
  <si>
    <t>Israel</t>
  </si>
  <si>
    <t>Watzenborn - Neu-Isenburg</t>
  </si>
  <si>
    <t>RW Frankfurt - Flieden</t>
  </si>
  <si>
    <t>Altlüdersdorf - Rathenow
Eichstätt - 1860
Hoffe II - FSV Frankfurt</t>
  </si>
  <si>
    <t>2
2
1</t>
  </si>
  <si>
    <t>0-1
1-2
3-1</t>
  </si>
  <si>
    <t>Lok - Cottbus</t>
  </si>
  <si>
    <t>2 asian -0,75</t>
  </si>
  <si>
    <t>Baunatal - Hadamar</t>
  </si>
  <si>
    <t>1-6</t>
  </si>
  <si>
    <t>Saarbrücken - Stadtallendorf
Elversberg - Röchlingen</t>
  </si>
  <si>
    <t>1 HC
1 HC</t>
  </si>
  <si>
    <r>
      <t xml:space="preserve">2-1
</t>
    </r>
    <r>
      <rPr>
        <b/>
        <sz val="10"/>
        <color rgb="FF00B050"/>
        <rFont val="Arial"/>
        <family val="2"/>
      </rPr>
      <t>3-1</t>
    </r>
  </si>
  <si>
    <t>TB Berlin - Strausberg
Edmund - A. Zverev</t>
  </si>
  <si>
    <t>2-0
0-2</t>
  </si>
  <si>
    <t>Vellmar - Dreieich</t>
  </si>
  <si>
    <t>HZ/ES 2/2</t>
  </si>
  <si>
    <r>
      <t>0-0/</t>
    </r>
    <r>
      <rPr>
        <b/>
        <sz val="10"/>
        <color rgb="FF00B050"/>
        <rFont val="Arial"/>
        <family val="2"/>
      </rPr>
      <t>0-1</t>
    </r>
  </si>
  <si>
    <t>Rietberg - Paderborn</t>
  </si>
  <si>
    <t>2 asian -14</t>
  </si>
  <si>
    <t>0-15</t>
  </si>
  <si>
    <t>Schott Mainz - Worms</t>
  </si>
  <si>
    <t>over 2,5</t>
  </si>
  <si>
    <t>Warriors - Wolves</t>
  </si>
  <si>
    <t>NBA</t>
  </si>
  <si>
    <t>over 216</t>
  </si>
  <si>
    <t>95-111</t>
  </si>
  <si>
    <t>Leverkusen - F. Köln</t>
  </si>
  <si>
    <t>Freundschaftsspiel</t>
  </si>
  <si>
    <t>HZ/ES 1/1</t>
  </si>
  <si>
    <t>3-0/4-0</t>
  </si>
  <si>
    <t>Torina - Casale</t>
  </si>
  <si>
    <t>1 asian -4,5</t>
  </si>
  <si>
    <t>5-1</t>
  </si>
  <si>
    <t>Nordirland - Deutschland
Argentinien - Peru</t>
  </si>
  <si>
    <t>2
1 HC</t>
  </si>
  <si>
    <r>
      <t xml:space="preserve">1-3
</t>
    </r>
    <r>
      <rPr>
        <b/>
        <sz val="10"/>
        <color rgb="FFFF0000"/>
        <rFont val="Arial"/>
        <family val="2"/>
      </rPr>
      <t>0-0</t>
    </r>
  </si>
  <si>
    <t>San Marino - Norwegen
Tampa - Patriots</t>
  </si>
  <si>
    <t>2 HC -2
2</t>
  </si>
  <si>
    <t>0-8
14-19</t>
  </si>
  <si>
    <t>Baunatal - Dreieich</t>
  </si>
  <si>
    <t>Mahal Jamal - Maccabi Raina</t>
  </si>
  <si>
    <t>Pfeddersheim - Homburg
Vellmar - Watzenborn</t>
  </si>
  <si>
    <t>0-2
1-5</t>
  </si>
  <si>
    <t>1860 - Pipinsried
Pfeddersheim - Homburg</t>
  </si>
  <si>
    <t>1 asian -1,5
2 asian -1,75</t>
  </si>
  <si>
    <t>3-0
0-2</t>
  </si>
  <si>
    <t>Kroatien - Finnland
Kvitova - Garcia</t>
  </si>
  <si>
    <t>1-1
0-2</t>
  </si>
  <si>
    <t>Ginsheim - Fulda</t>
  </si>
  <si>
    <t>87. Eigentor</t>
  </si>
  <si>
    <t>6er Kombi</t>
  </si>
  <si>
    <t>4/6</t>
  </si>
  <si>
    <t>Eppelborn - Lautern II</t>
  </si>
  <si>
    <t>2 HC -1</t>
  </si>
  <si>
    <t>Ginsheim - Fulda
Vellmar - Watzenborn</t>
  </si>
  <si>
    <t>X2
2</t>
  </si>
  <si>
    <t>1-1
1-7</t>
  </si>
  <si>
    <t>Göppingen - Nöttingen
Bulgarien - Frankreich</t>
  </si>
  <si>
    <r>
      <t xml:space="preserve">4-0
</t>
    </r>
    <r>
      <rPr>
        <b/>
        <sz val="10"/>
        <color rgb="FF00B050"/>
        <rFont val="Arial"/>
        <family val="2"/>
      </rPr>
      <t>0-1</t>
    </r>
  </si>
  <si>
    <t>Neckarsulm - Ravensburg
Gibraltar - Estland</t>
  </si>
  <si>
    <r>
      <t xml:space="preserve">4-1
</t>
    </r>
    <r>
      <rPr>
        <b/>
        <sz val="10"/>
        <color rgb="FF00B050"/>
        <rFont val="Arial"/>
        <family val="2"/>
      </rPr>
      <t>0-6</t>
    </r>
  </si>
  <si>
    <t>Ammerthal - Aschaffenburg
Kaan-Marienborn - Schalke II</t>
  </si>
  <si>
    <r>
      <t xml:space="preserve">1-3
</t>
    </r>
    <r>
      <rPr>
        <b/>
        <sz val="10"/>
        <color rgb="FFFF0000"/>
        <rFont val="Arial"/>
        <family val="2"/>
      </rPr>
      <t>1-0</t>
    </r>
  </si>
  <si>
    <t>85. …</t>
  </si>
  <si>
    <t>Niendorfer - Teutonia</t>
  </si>
  <si>
    <t>Hamm - Hassel</t>
  </si>
  <si>
    <t>Mitteldeutscher - Alba
Veszprem - Kiel</t>
  </si>
  <si>
    <t>2 -4,5
2 +6,5</t>
  </si>
  <si>
    <t>bet365</t>
  </si>
  <si>
    <t>80-89
26-24</t>
  </si>
  <si>
    <t>Ammerthal - Aschaffenburg</t>
  </si>
  <si>
    <t>Kaan-Marienborn - Schalke II</t>
  </si>
  <si>
    <t>1 -2,5</t>
  </si>
  <si>
    <t>142-110</t>
  </si>
  <si>
    <t>Mariendorf - TeBe Berlin</t>
  </si>
  <si>
    <t>Ukraine - Kroatien
Wales - Irland</t>
  </si>
  <si>
    <t>over 1,5
over 1,5</t>
  </si>
  <si>
    <r>
      <t xml:space="preserve">0-2
</t>
    </r>
    <r>
      <rPr>
        <b/>
        <sz val="10"/>
        <color rgb="FFFF0000"/>
        <rFont val="Arial"/>
        <family val="2"/>
      </rPr>
      <t>0-1</t>
    </r>
  </si>
  <si>
    <t>Wales - Irland</t>
  </si>
  <si>
    <t>over 4,5 Gelbe</t>
  </si>
  <si>
    <t>6</t>
  </si>
  <si>
    <t>Johnson - Kyrgios</t>
  </si>
  <si>
    <t>Tennis</t>
  </si>
  <si>
    <t>Wegberg - Dortmund II
Peru - Kolumbien</t>
  </si>
  <si>
    <t>2
Tor 2</t>
  </si>
  <si>
    <r>
      <t xml:space="preserve">1-1
</t>
    </r>
    <r>
      <rPr>
        <b/>
        <sz val="10"/>
        <color rgb="FF00B050"/>
        <rFont val="Arial"/>
        <family val="2"/>
      </rPr>
      <t>1-1</t>
    </r>
  </si>
  <si>
    <t>Astralis - fnatic
Ecuador - Argentinien</t>
  </si>
  <si>
    <t>2-0
1-3</t>
  </si>
  <si>
    <t>Frohnhausen - Uerdingen</t>
  </si>
  <si>
    <t>2 asian -3,25</t>
  </si>
  <si>
    <t>0-9</t>
  </si>
  <si>
    <t>Fulda - Flieden</t>
  </si>
  <si>
    <t>3-1</t>
  </si>
  <si>
    <t>Faze - Envyus</t>
  </si>
  <si>
    <t>2-0</t>
  </si>
  <si>
    <t>3. Tor 1</t>
  </si>
  <si>
    <t>2</t>
  </si>
  <si>
    <t>Dolgopolov - Federer
Faze - North</t>
  </si>
  <si>
    <t>0-2
1</t>
  </si>
  <si>
    <t>0-2
2-0</t>
  </si>
  <si>
    <t>Kiel - Göppingen
Efes - Real Madrid
Panthers - Eagles</t>
  </si>
  <si>
    <t>1 -2,5
2 -2,5
Newton +248,5</t>
  </si>
  <si>
    <r>
      <t xml:space="preserve">28-23
78-88
</t>
    </r>
    <r>
      <rPr>
        <b/>
        <sz val="10"/>
        <color rgb="FFFF0000"/>
        <rFont val="Arial"/>
        <family val="2"/>
      </rPr>
      <t>239</t>
    </r>
  </si>
  <si>
    <t>Oleiros - Sporting</t>
  </si>
  <si>
    <t>2 asian -3</t>
  </si>
  <si>
    <t>Dreieich - Griesheim
Homburg - Trier
Pirmasens - Pfeddersheim</t>
  </si>
  <si>
    <t>1
1
1</t>
  </si>
  <si>
    <t>3-2
3-1
3-0</t>
  </si>
  <si>
    <t>Pirmasens - Pfeddersheim
Lusitano - Porto</t>
  </si>
  <si>
    <t>1 asian -1,5
2/2</t>
  </si>
  <si>
    <t>3-0
0-2/0-3</t>
  </si>
  <si>
    <t>Baskets Bonn - Gotha
Stuttgart - Köln</t>
  </si>
  <si>
    <t>Basketball</t>
  </si>
  <si>
    <t>1 -12,5
Tor 2</t>
  </si>
  <si>
    <r>
      <rPr>
        <b/>
        <sz val="10"/>
        <color rgb="FFFF0000"/>
        <rFont val="Arial"/>
        <family val="2"/>
      </rPr>
      <t>73-70</t>
    </r>
    <r>
      <rPr>
        <b/>
        <sz val="10"/>
        <color rgb="FF00B050"/>
        <rFont val="Arial"/>
        <family val="2"/>
      </rPr>
      <t xml:space="preserve">
1-1</t>
    </r>
  </si>
  <si>
    <t>Schwerin - TeBe Berlin
Lusitano - Porto</t>
  </si>
  <si>
    <t>2
2 asian -3</t>
  </si>
  <si>
    <t>1-2
0-5</t>
  </si>
  <si>
    <t>Schott Mainz - Koblenz</t>
  </si>
  <si>
    <t>over 4,5</t>
  </si>
  <si>
    <t>3-2</t>
  </si>
  <si>
    <t>Steinbach - Baunatal
Palace - Chelsea</t>
  </si>
  <si>
    <t>2-1
2-1</t>
  </si>
  <si>
    <t>Lohfelden - Watzenborn</t>
  </si>
  <si>
    <t>4-1</t>
  </si>
  <si>
    <t>Flieden - Waldgirmes</t>
  </si>
  <si>
    <t>Aschaffenburg - Ansbach
Weiche - Hildesheim</t>
  </si>
  <si>
    <t>1-2
0-1</t>
  </si>
  <si>
    <t>Tottenham - Bournemouth
Getafe - Real
Dijon - Paris</t>
  </si>
  <si>
    <t>1
2
2 HC -1</t>
  </si>
  <si>
    <r>
      <t xml:space="preserve">1-0
1-2
</t>
    </r>
    <r>
      <rPr>
        <b/>
        <sz val="10"/>
        <color rgb="FFFF0000"/>
        <rFont val="Arial"/>
        <family val="2"/>
      </rPr>
      <t>1-2</t>
    </r>
  </si>
  <si>
    <t>Del Potro - Federer
Bayern - Freiburg
Jets - Patriots</t>
  </si>
  <si>
    <t>2
1 HC -1
2</t>
  </si>
  <si>
    <t>1-2
5-0
17-24</t>
  </si>
  <si>
    <t>Ederbergland - RW Frankfurt</t>
  </si>
  <si>
    <t>Bayern - Freiburg
Weinheim - Freiberg</t>
  </si>
  <si>
    <t>Ecke 10min
2</t>
  </si>
  <si>
    <t>ja
1-4</t>
  </si>
  <si>
    <t>Bahlinger SC - Oberachern
Juve - Lazio</t>
  </si>
  <si>
    <t>0-6
1-2</t>
  </si>
  <si>
    <t>Eichede - Türkspor
Spelle - Sulingen</t>
  </si>
  <si>
    <r>
      <t xml:space="preserve">2-2
</t>
    </r>
    <r>
      <rPr>
        <b/>
        <sz val="10"/>
        <color rgb="FF00B050"/>
        <rFont val="Arial"/>
        <family val="2"/>
      </rPr>
      <t>2-0</t>
    </r>
  </si>
  <si>
    <t>Venlo - Eindhoven
Bremen - Gladbach</t>
  </si>
  <si>
    <t>2
X2</t>
  </si>
  <si>
    <t>2-5
0-2</t>
  </si>
  <si>
    <t>Delmenhorst - Lupo</t>
  </si>
  <si>
    <t>Herkenrath - Arnoldsweiler</t>
  </si>
  <si>
    <t>mies</t>
  </si>
  <si>
    <t>80. 1-1</t>
  </si>
  <si>
    <t>93. 2-4</t>
  </si>
  <si>
    <t>Traumtor 85.</t>
  </si>
  <si>
    <t>Elfer verschossen</t>
  </si>
  <si>
    <t>esports</t>
  </si>
  <si>
    <t>NFL</t>
  </si>
  <si>
    <t>Nikosia - Dortmund
Anderlecht - Paris SG
Bayern - Celtic</t>
  </si>
  <si>
    <t>CL</t>
  </si>
  <si>
    <t>2
2 HC -1
1 HC -1</t>
  </si>
  <si>
    <r>
      <t xml:space="preserve">1-1
</t>
    </r>
    <r>
      <rPr>
        <b/>
        <sz val="10"/>
        <color rgb="FF00B050"/>
        <rFont val="Arial"/>
        <family val="2"/>
      </rPr>
      <t>0-4
3-0</t>
    </r>
  </si>
  <si>
    <t>Siegburg - Hürth</t>
  </si>
  <si>
    <t>Nikosia - Dortmund
Real - Tottenham</t>
  </si>
  <si>
    <t>2 HC -1
gg</t>
  </si>
  <si>
    <r>
      <rPr>
        <b/>
        <sz val="10"/>
        <color rgb="FFFF0000"/>
        <rFont val="Arial"/>
        <family val="2"/>
      </rPr>
      <t>1-1</t>
    </r>
    <r>
      <rPr>
        <b/>
        <sz val="10"/>
        <color rgb="FF00B050"/>
        <rFont val="Arial"/>
        <family val="2"/>
      </rPr>
      <t xml:space="preserve">
1-1</t>
    </r>
  </si>
  <si>
    <t>Lautern II - Jägersburg
Maribor - Liverpool</t>
  </si>
  <si>
    <t>3-0
0-7</t>
  </si>
  <si>
    <t>Weitefeld - Koblenz</t>
  </si>
  <si>
    <t>1 asian -3</t>
  </si>
  <si>
    <t>1 asian -8</t>
  </si>
  <si>
    <t>Nikosia U19 - Dortmund U19</t>
  </si>
  <si>
    <t>2 asian -1 1.Hz</t>
  </si>
  <si>
    <t>Kings - Rockets
Wizards - 76ers</t>
  </si>
  <si>
    <t>2 -2,5
1 -2,5</t>
  </si>
  <si>
    <t>100-105
120-115</t>
  </si>
  <si>
    <t>Bayern - Celtic
Anderlecht - Paris</t>
  </si>
  <si>
    <t>Ecken HC -4,5 1
2 HC -1</t>
  </si>
  <si>
    <t>12-3
0-4</t>
  </si>
  <si>
    <t>Saarlouis - Magdeburg
Juventus - Sporting</t>
  </si>
  <si>
    <t>2 -6,5
1</t>
  </si>
  <si>
    <t>28-37
2-1</t>
  </si>
  <si>
    <t>5er Kombi</t>
  </si>
  <si>
    <t>EL</t>
  </si>
  <si>
    <t>3/5</t>
  </si>
  <si>
    <t>Milan - Athen
Raptors - Bulls</t>
  </si>
  <si>
    <t>1
1 -8,5</t>
  </si>
  <si>
    <r>
      <t xml:space="preserve">0-0
</t>
    </r>
    <r>
      <rPr>
        <b/>
        <sz val="10"/>
        <color rgb="FF00B050"/>
        <rFont val="Arial"/>
        <family val="2"/>
      </rPr>
      <t>117-110</t>
    </r>
  </si>
  <si>
    <t>Düsseldorf - Darmstadt
Pelicans - Warriors</t>
  </si>
  <si>
    <t>Tor 2
2 -4,5</t>
  </si>
  <si>
    <r>
      <t xml:space="preserve">1-0
</t>
    </r>
    <r>
      <rPr>
        <b/>
        <sz val="10"/>
        <color rgb="FF00B050"/>
        <rFont val="Arial"/>
        <family val="2"/>
      </rPr>
      <t>120-128</t>
    </r>
  </si>
  <si>
    <t>TB Berlin - Malchow
Astralis - Envyus</t>
  </si>
  <si>
    <t>4-1
16-14</t>
  </si>
  <si>
    <t>Bucks - Cavs
Pelicans - Warriors</t>
  </si>
  <si>
    <t>2
2 -4,5</t>
  </si>
  <si>
    <t>97-116
120-128</t>
  </si>
  <si>
    <t>Türkspor - VfR Neumünster</t>
  </si>
  <si>
    <t>3-3</t>
  </si>
  <si>
    <t>90. 3-3</t>
  </si>
  <si>
    <t>TSB Flensburg - Strand 08</t>
  </si>
  <si>
    <t>Baunatal - Flieden</t>
  </si>
  <si>
    <t>Chelsea - Watford
Wiesbach - Homburg</t>
  </si>
  <si>
    <t>4-2
0-2</t>
  </si>
  <si>
    <t>Bremen II - Lotte
HSV - Bayern</t>
  </si>
  <si>
    <t>H2H 2
2 HC -1</t>
  </si>
  <si>
    <r>
      <rPr>
        <b/>
        <sz val="10"/>
        <color theme="1" tint="0.499984740745262"/>
        <rFont val="Arial"/>
        <family val="2"/>
      </rPr>
      <t>1-1</t>
    </r>
    <r>
      <rPr>
        <b/>
        <sz val="10"/>
        <color rgb="FF00B050"/>
        <rFont val="Arial"/>
        <family val="2"/>
      </rPr>
      <t xml:space="preserve">
</t>
    </r>
    <r>
      <rPr>
        <b/>
        <sz val="10"/>
        <color rgb="FFFF0000"/>
        <rFont val="Arial"/>
        <family val="2"/>
      </rPr>
      <t>0-1</t>
    </r>
  </si>
  <si>
    <t>Stadtallendorf - Schott Mainz
Fürth II - Unterföhring</t>
  </si>
  <si>
    <t>over 2,5
1</t>
  </si>
  <si>
    <r>
      <t xml:space="preserve">2-1
</t>
    </r>
    <r>
      <rPr>
        <b/>
        <sz val="10"/>
        <color rgb="FFFF0000"/>
        <rFont val="Arial"/>
        <family val="2"/>
      </rPr>
      <t>1-2</t>
    </r>
  </si>
  <si>
    <t>Lupo - Celle
Alzenau - Neu-Isenburg</t>
  </si>
  <si>
    <r>
      <t xml:space="preserve">1-0
</t>
    </r>
    <r>
      <rPr>
        <b/>
        <sz val="10"/>
        <color rgb="FFFF0000"/>
        <rFont val="Arial"/>
        <family val="2"/>
      </rPr>
      <t>0-0</t>
    </r>
  </si>
  <si>
    <t>Aschaffenburg - Forchheim
Bulls - Spurs</t>
  </si>
  <si>
    <t>1
2/2</t>
  </si>
  <si>
    <t>3-2
2/2</t>
  </si>
  <si>
    <t>Kiel - Bielefeld</t>
  </si>
  <si>
    <t>2-1</t>
  </si>
  <si>
    <t>Bulls - Spurs
Raptors - 76ers
Jazz - OKC</t>
  </si>
  <si>
    <t>over 192
1 -4,5
2 -2,5</t>
  </si>
  <si>
    <r>
      <rPr>
        <b/>
        <sz val="10"/>
        <color rgb="FFFF0000"/>
        <rFont val="Arial"/>
        <family val="2"/>
      </rPr>
      <t>164</t>
    </r>
    <r>
      <rPr>
        <b/>
        <sz val="10"/>
        <color rgb="FF00B050"/>
        <rFont val="Arial"/>
        <family val="2"/>
      </rPr>
      <t xml:space="preserve">
128-94
</t>
    </r>
    <r>
      <rPr>
        <b/>
        <sz val="10"/>
        <color rgb="FFFF0000"/>
        <rFont val="Arial"/>
        <family val="2"/>
      </rPr>
      <t>96-87</t>
    </r>
  </si>
  <si>
    <t>Milan - Genua
Marseille - Paris</t>
  </si>
  <si>
    <t>0-0
2-2</t>
  </si>
  <si>
    <t>Northeim - Heeslinger
Spelle - Göttingen</t>
  </si>
  <si>
    <t>1-4
1-1</t>
  </si>
  <si>
    <t>49ers - Cowboys
Giants - Seahawks</t>
  </si>
  <si>
    <t>10-40
7-24</t>
  </si>
  <si>
    <t>peinlich</t>
  </si>
  <si>
    <t>Faze- Tyloo
Mavs - Warriors</t>
  </si>
  <si>
    <t>2-0
2 -9,5</t>
  </si>
  <si>
    <t>2-0
103-133</t>
  </si>
  <si>
    <t>Mavs - Warriors</t>
  </si>
  <si>
    <t>2 -11,5</t>
  </si>
  <si>
    <t>tipico</t>
  </si>
  <si>
    <t>103-133</t>
  </si>
  <si>
    <t>2 -20,5</t>
  </si>
  <si>
    <t>SK Gaming - Virtus Pro
Offenbach - Schott Mainz</t>
  </si>
  <si>
    <r>
      <t>2-0
1-2/</t>
    </r>
    <r>
      <rPr>
        <b/>
        <sz val="10"/>
        <color rgb="FFFF0000"/>
        <rFont val="Arial"/>
        <family val="2"/>
      </rPr>
      <t>2-2</t>
    </r>
  </si>
  <si>
    <t>Faze - Gambit
Cavs - Bulls
Real - Milano</t>
  </si>
  <si>
    <t>1
1/1
1 -4,5</t>
  </si>
  <si>
    <r>
      <t xml:space="preserve">2-1
</t>
    </r>
    <r>
      <rPr>
        <b/>
        <sz val="10"/>
        <color rgb="FFFF0000"/>
        <rFont val="Arial"/>
        <family val="2"/>
      </rPr>
      <t>65-68</t>
    </r>
    <r>
      <rPr>
        <b/>
        <sz val="10"/>
        <color rgb="FF00B050"/>
        <rFont val="Arial"/>
        <family val="2"/>
      </rPr>
      <t>/119-112
101-90</t>
    </r>
  </si>
  <si>
    <t>Murcia - Barca</t>
  </si>
  <si>
    <t>2 asian -0,75 1. Hz</t>
  </si>
  <si>
    <t>Bremen - Hoffenheim</t>
  </si>
  <si>
    <t>Juve - SPAL
Bremen - Hoffenheim</t>
  </si>
  <si>
    <t>1 HC -1
X2</t>
  </si>
  <si>
    <r>
      <t xml:space="preserve">4-1
</t>
    </r>
    <r>
      <rPr>
        <b/>
        <sz val="10"/>
        <color rgb="FFFF0000"/>
        <rFont val="Arial"/>
        <family val="2"/>
      </rPr>
      <t>1-0</t>
    </r>
  </si>
  <si>
    <t>Leipzig - Bayern</t>
  </si>
  <si>
    <t>Vidal gelb</t>
  </si>
  <si>
    <t>Leipzig - Bayern
Bologna - Lazio
Warriors - Raptors</t>
  </si>
  <si>
    <t>zuerst 5 2
X2
1 -4,5</t>
  </si>
  <si>
    <t>1-5
1-2
117-112</t>
  </si>
  <si>
    <t>Osnabrück - Nürnberg</t>
  </si>
  <si>
    <t>6. Tor 2</t>
  </si>
  <si>
    <t>2-3</t>
  </si>
  <si>
    <t>Neu-Isenburg - RW Frankfurt</t>
  </si>
  <si>
    <t>Halep - Svitolina
G2 - Virtus Pro</t>
  </si>
  <si>
    <t>0-2
1-2</t>
  </si>
  <si>
    <t>Maccabi Ashdod - Rahat Club</t>
  </si>
  <si>
    <t>1 asian -2</t>
  </si>
  <si>
    <t>Engers - Trier</t>
  </si>
  <si>
    <t>Reutlingen - Nöttingen
Chiemgau - Vilzing</t>
  </si>
  <si>
    <r>
      <rPr>
        <b/>
        <sz val="10"/>
        <color rgb="FFFF0000"/>
        <rFont val="Arial"/>
        <family val="2"/>
      </rPr>
      <t>2-0</t>
    </r>
    <r>
      <rPr>
        <b/>
        <sz val="10"/>
        <color rgb="FF00B050"/>
        <rFont val="Arial"/>
        <family val="2"/>
      </rPr>
      <t xml:space="preserve">
0-6</t>
    </r>
  </si>
  <si>
    <t>Lakers - Raptors
Lakers - Raptors</t>
  </si>
  <si>
    <t>2 -2,5
under 229</t>
  </si>
  <si>
    <t>92-101
92-101</t>
  </si>
  <si>
    <t>Völklingen - Mainz II
Nürnberg II - Unterföhring</t>
  </si>
  <si>
    <t>2
1</t>
  </si>
  <si>
    <t>0-2
5-0</t>
  </si>
  <si>
    <t>Cottbus - Luckenwalde</t>
  </si>
  <si>
    <t>beide treffen Nein</t>
  </si>
  <si>
    <t>Schweinfurt - Fürth II
Sevilla - Leganes</t>
  </si>
  <si>
    <t>2-0
2-1</t>
  </si>
  <si>
    <t>Lehnerz - Watzenborn</t>
  </si>
  <si>
    <t>4/5</t>
  </si>
  <si>
    <t>Walldorf II - Pforzheim</t>
  </si>
  <si>
    <t>4er Kombi</t>
  </si>
  <si>
    <t>3/4</t>
  </si>
  <si>
    <t>Amberg - Aschaffenburg
West Brom - City
Willem - Ajax</t>
  </si>
  <si>
    <t>2
2
2</t>
  </si>
  <si>
    <t>0-2
2-3
1-3</t>
  </si>
  <si>
    <t>Strand - Lagerdorf
G2 - virtus pro</t>
  </si>
  <si>
    <t>Teutonia - Buchholz
Fortuna Köln U19 - Schalke U19</t>
  </si>
  <si>
    <r>
      <rPr>
        <b/>
        <sz val="10"/>
        <color rgb="FFFF0000"/>
        <rFont val="Arial"/>
        <family val="2"/>
      </rPr>
      <t>0-3</t>
    </r>
    <r>
      <rPr>
        <b/>
        <sz val="10"/>
        <color rgb="FF00B050"/>
        <rFont val="Arial"/>
        <family val="2"/>
      </rPr>
      <t xml:space="preserve">
1-2/1-5</t>
    </r>
  </si>
  <si>
    <t>Schott Mainz - Mannheim</t>
  </si>
  <si>
    <t>SK Gaming - Virtus Pro
Jets - Falcons</t>
  </si>
  <si>
    <t>3-2
20-25</t>
  </si>
  <si>
    <t>Girona - Real
Hawks - Bucks</t>
  </si>
  <si>
    <t>Projekt</t>
  </si>
  <si>
    <t>2
2 -3,5</t>
  </si>
  <si>
    <t>all</t>
  </si>
  <si>
    <r>
      <rPr>
        <b/>
        <sz val="10"/>
        <color rgb="FFFF0000"/>
        <rFont val="Arial"/>
        <family val="2"/>
      </rPr>
      <t>2-1</t>
    </r>
    <r>
      <rPr>
        <b/>
        <sz val="10"/>
        <color rgb="FF00B050"/>
        <rFont val="Arial"/>
        <family val="2"/>
      </rPr>
      <t xml:space="preserve">
106-117</t>
    </r>
  </si>
  <si>
    <t>Knicks - Nuggets
Clippers - Warriors</t>
  </si>
  <si>
    <t>2 -2,5
2 -2,5</t>
  </si>
  <si>
    <r>
      <rPr>
        <b/>
        <sz val="10"/>
        <color rgb="FFFF0000"/>
        <rFont val="Arial"/>
        <family val="2"/>
      </rPr>
      <t>116-110</t>
    </r>
    <r>
      <rPr>
        <b/>
        <sz val="10"/>
        <color rgb="FF00B050"/>
        <rFont val="Arial"/>
        <family val="2"/>
      </rPr>
      <t xml:space="preserve">
113-141</t>
    </r>
  </si>
  <si>
    <t>1860 - Bayreuth
Unterföhring - Schweinfurt</t>
  </si>
  <si>
    <r>
      <t xml:space="preserve">3-0
</t>
    </r>
    <r>
      <rPr>
        <b/>
        <sz val="10"/>
        <color rgb="FFFF0000"/>
        <rFont val="Arial"/>
        <family val="2"/>
      </rPr>
      <t>1-1</t>
    </r>
  </si>
  <si>
    <t>Griesheim - Hadamar</t>
  </si>
  <si>
    <t>0-5</t>
  </si>
  <si>
    <t>Optik - Torgelow
1860 II - Vilzing</t>
  </si>
  <si>
    <t>1
X2</t>
  </si>
  <si>
    <t>3-2
0-2</t>
  </si>
  <si>
    <t>Lichtenberg - FC Frankfurt</t>
  </si>
  <si>
    <t>TeBe Berlin - Brieselang</t>
  </si>
  <si>
    <t>1 asian -1,5</t>
  </si>
  <si>
    <t>Bnei Ibillin - Maccabi Tamra</t>
  </si>
  <si>
    <t>2 H2H</t>
  </si>
  <si>
    <t>3-4</t>
  </si>
  <si>
    <t>Celtic - Bayern
Atletico  - Karabakh</t>
  </si>
  <si>
    <t>Ecken HC -1,5 2
1 HC -1,5</t>
  </si>
  <si>
    <t>5-4
1-1</t>
  </si>
  <si>
    <t>Celtic - Bayern</t>
  </si>
  <si>
    <t>Martinez gelb</t>
  </si>
  <si>
    <t xml:space="preserve">rain vor valde </t>
  </si>
  <si>
    <t>rain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</si>
</sst>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family val="2"/>
    </font>
    <font>
      <sz val="11"/>
      <color indexed="8"/>
      <name val="Calibri"/>
      <family val="2"/>
      <charset val="1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0"/>
      <color rgb="FF00B050"/>
      <name val="Arial"/>
      <family val="2"/>
    </font>
    <font>
      <b/>
      <sz val="10"/>
      <color theme="1"/>
      <name val="Arial"/>
      <family val="2"/>
    </font>
    <font>
      <b/>
      <sz val="10"/>
      <color theme="1" tint="4.9989318521683403E-2"/>
      <name val="Arial"/>
      <family val="2"/>
    </font>
    <font>
      <b/>
      <sz val="10"/>
      <color theme="1" tint="0.49998474074526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theme="3" tint="0.79998168889431442"/>
        <bgColor indexed="26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26"/>
      </patternFill>
    </fill>
    <fill>
      <patternFill patternType="solid">
        <fgColor theme="5" tint="0.39997558519241921"/>
        <bgColor indexed="26"/>
      </patternFill>
    </fill>
    <fill>
      <patternFill patternType="solid">
        <fgColor theme="5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1" fillId="0" borderId="0" xfId="1" applyAlignment="1">
      <alignment horizontal="center"/>
    </xf>
    <xf numFmtId="0" fontId="1" fillId="0" borderId="0" xfId="1"/>
    <xf numFmtId="0" fontId="2" fillId="2" borderId="1" xfId="0" applyFont="1" applyFill="1" applyBorder="1" applyAlignment="1">
      <alignment horizontal="center" wrapText="1"/>
    </xf>
    <xf numFmtId="14" fontId="2" fillId="2" borderId="1" xfId="0" applyNumberFormat="1" applyFont="1" applyFill="1" applyBorder="1"/>
    <xf numFmtId="49" fontId="3" fillId="2" borderId="1" xfId="0" applyNumberFormat="1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9" fontId="2" fillId="2" borderId="1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0" fontId="2" fillId="2" borderId="3" xfId="0" applyNumberFormat="1" applyFont="1" applyFill="1" applyBorder="1" applyAlignment="1">
      <alignment horizontal="center"/>
    </xf>
    <xf numFmtId="10" fontId="2" fillId="2" borderId="4" xfId="0" applyNumberFormat="1" applyFont="1" applyFill="1" applyBorder="1" applyAlignment="1">
      <alignment horizontal="center"/>
    </xf>
    <xf numFmtId="0" fontId="0" fillId="0" borderId="0" xfId="0" applyNumberFormat="1"/>
    <xf numFmtId="49" fontId="4" fillId="2" borderId="1" xfId="0" applyNumberFormat="1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center"/>
    </xf>
    <xf numFmtId="0" fontId="2" fillId="4" borderId="5" xfId="0" quotePrefix="1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/>
    <xf numFmtId="0" fontId="2" fillId="4" borderId="5" xfId="0" applyFont="1" applyFill="1" applyBorder="1"/>
    <xf numFmtId="0" fontId="2" fillId="3" borderId="8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0" fillId="5" borderId="0" xfId="0" applyFill="1"/>
    <xf numFmtId="0" fontId="2" fillId="6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4" borderId="0" xfId="0" applyFont="1" applyFill="1" applyBorder="1"/>
    <xf numFmtId="0" fontId="2" fillId="4" borderId="9" xfId="0" quotePrefix="1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10" fontId="2" fillId="2" borderId="11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 wrapText="1"/>
    </xf>
    <xf numFmtId="0" fontId="6" fillId="6" borderId="1" xfId="0" applyFont="1" applyFill="1" applyBorder="1" applyAlignment="1">
      <alignment horizontal="center"/>
    </xf>
    <xf numFmtId="16" fontId="2" fillId="2" borderId="1" xfId="0" applyNumberFormat="1" applyFont="1" applyFill="1" applyBorder="1" applyAlignment="1">
      <alignment horizontal="center" wrapText="1"/>
    </xf>
    <xf numFmtId="0" fontId="2" fillId="8" borderId="1" xfId="0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/>
    </xf>
  </cellXfs>
  <cellStyles count="2">
    <cellStyle name="Excel Built-in Normal" xfId="1" xr:uid="{00000000-0005-0000-0000-000000000000}"/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9900"/>
      <rgbColor rgb="00000080"/>
      <rgbColor rgb="00808000"/>
      <rgbColor rgb="00800080"/>
      <rgbColor rgb="00008080"/>
      <rgbColor rgb="00B3B3B3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6D9F1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9D9D9"/>
      <rgbColor rgb="00FFFF99"/>
      <rgbColor rgb="00C3D69B"/>
      <rgbColor rgb="00FF99CC"/>
      <rgbColor rgb="00CC99FF"/>
      <rgbColor rgb="00FAC08F"/>
      <rgbColor rgb="003366FF"/>
      <rgbColor rgb="0033CCCC"/>
      <rgbColor rgb="0099CC00"/>
      <rgbColor rgb="00FFCC00"/>
      <rgbColor rgb="00FF9900"/>
      <rgbColor rgb="00FF6600"/>
      <rgbColor rgb="00666699"/>
      <rgbColor rgb="00999999"/>
      <rgbColor rgb="0000458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de-DE"/>
              <a:t>Statistik Oktober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5.3621094025521281E-2"/>
          <c:y val="7.2620194534506702E-2"/>
          <c:w val="0.92226617757117713"/>
          <c:h val="0.87810753795962415"/>
        </c:manualLayout>
      </c:layout>
      <c:scatterChart>
        <c:scatterStyle val="lineMarker"/>
        <c:varyColors val="0"/>
        <c:ser>
          <c:idx val="0"/>
          <c:order val="0"/>
          <c:spPr>
            <a:ln w="95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1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11D-440D-8782-ABC623C55E27}"/>
                </c:ext>
              </c:extLst>
            </c:dLbl>
            <c:dLbl>
              <c:idx val="1"/>
              <c:layout>
                <c:manualLayout>
                  <c:x val="-3.6662014219365525E-2"/>
                  <c:y val="-2.80140800156989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11D-440D-8782-ABC623C55E27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4C34-4509-AE28-1E923C736B90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B52E-4D47-B2F1-CB10D4BBA227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4C34-4509-AE28-1E923C736B90}"/>
                </c:ext>
              </c:extLst>
            </c:dLbl>
            <c:dLbl>
              <c:idx val="5"/>
              <c:layout>
                <c:manualLayout>
                  <c:x val="-3.1068879736550332E-2"/>
                  <c:y val="1.79439398112670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4C34-4509-AE28-1E923C736B90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4C34-4509-AE28-1E923C736B90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11D-440D-8782-ABC623C55E27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11D-440D-8782-ABC623C55E27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11D-440D-8782-ABC623C55E27}"/>
                </c:ext>
              </c:extLst>
            </c:dLbl>
            <c:dLbl>
              <c:idx val="10"/>
              <c:layout>
                <c:manualLayout>
                  <c:x val="-3.8539948769354002E-2"/>
                  <c:y val="-2.48988152181911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11D-440D-8782-ABC623C55E27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C34-4509-AE28-1E923C736B90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C34-4509-AE28-1E923C736B90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11D-440D-8782-ABC623C55E27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C34-4509-AE28-1E923C736B90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C34-4509-AE28-1E923C736B90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C34-4509-AE28-1E923C736B90}"/>
                </c:ext>
              </c:extLst>
            </c:dLbl>
            <c:dLbl>
              <c:idx val="17"/>
              <c:layout>
                <c:manualLayout>
                  <c:x val="-2.7771046716089685E-2"/>
                  <c:y val="1.51227201415687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8FF-432D-944E-812606AE315B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C34-4509-AE28-1E923C736B90}"/>
                </c:ext>
              </c:extLst>
            </c:dLbl>
            <c:dLbl>
              <c:idx val="2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B52E-4D47-B2F1-CB10D4BBA227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C34-4509-AE28-1E923C736B90}"/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C34-4509-AE28-1E923C736B90}"/>
                </c:ext>
              </c:extLst>
            </c:dLbl>
            <c:dLbl>
              <c:idx val="2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C34-4509-AE28-1E923C736B90}"/>
                </c:ext>
              </c:extLst>
            </c:dLbl>
            <c:dLbl>
              <c:idx val="2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B52E-4D47-B2F1-CB10D4BBA227}"/>
                </c:ext>
              </c:extLst>
            </c:dLbl>
            <c:dLbl>
              <c:idx val="2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11D-440D-8782-ABC623C55E27}"/>
                </c:ext>
              </c:extLst>
            </c:dLbl>
            <c:dLbl>
              <c:idx val="2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C34-4509-AE28-1E923C736B90}"/>
                </c:ext>
              </c:extLst>
            </c:dLbl>
            <c:dLbl>
              <c:idx val="28"/>
              <c:layout>
                <c:manualLayout>
                  <c:x val="-2.4413162217274444E-2"/>
                  <c:y val="-1.75175088038618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C34-4509-AE28-1E923C736B90}"/>
                </c:ext>
              </c:extLst>
            </c:dLbl>
            <c:dLbl>
              <c:idx val="29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4C34-4509-AE28-1E923C736B90}"/>
                </c:ext>
              </c:extLst>
            </c:dLbl>
            <c:dLbl>
              <c:idx val="3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C34-4509-AE28-1E923C736B90}"/>
                </c:ext>
              </c:extLst>
            </c:dLbl>
            <c:dLbl>
              <c:idx val="3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B52E-4D47-B2F1-CB10D4BBA227}"/>
                </c:ext>
              </c:extLst>
            </c:dLbl>
            <c:dLbl>
              <c:idx val="3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C34-4509-AE28-1E923C736B90}"/>
                </c:ext>
              </c:extLst>
            </c:dLbl>
            <c:dLbl>
              <c:idx val="33"/>
              <c:layout>
                <c:manualLayout>
                  <c:x val="-3.5510994183264047E-2"/>
                  <c:y val="2.61840699560796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C34-4509-AE28-1E923C736B90}"/>
                </c:ext>
              </c:extLst>
            </c:dLbl>
            <c:dLbl>
              <c:idx val="3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C34-4509-AE28-1E923C736B90}"/>
                </c:ext>
              </c:extLst>
            </c:dLbl>
            <c:dLbl>
              <c:idx val="3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C34-4509-AE28-1E923C736B90}"/>
                </c:ext>
              </c:extLst>
            </c:dLbl>
            <c:dLbl>
              <c:idx val="36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C34-4509-AE28-1E923C736B90}"/>
                </c:ext>
              </c:extLst>
            </c:dLbl>
            <c:dLbl>
              <c:idx val="3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8FF-432D-944E-812606AE315B}"/>
                </c:ext>
              </c:extLst>
            </c:dLbl>
            <c:dLbl>
              <c:idx val="3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C34-4509-AE28-1E923C736B90}"/>
                </c:ext>
              </c:extLst>
            </c:dLbl>
            <c:dLbl>
              <c:idx val="3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B52E-4D47-B2F1-CB10D4BBA227}"/>
                </c:ext>
              </c:extLst>
            </c:dLbl>
            <c:dLbl>
              <c:idx val="4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11D-440D-8782-ABC623C55E27}"/>
                </c:ext>
              </c:extLst>
            </c:dLbl>
            <c:dLbl>
              <c:idx val="4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4C34-4509-AE28-1E923C736B90}"/>
                </c:ext>
              </c:extLst>
            </c:dLbl>
            <c:dLbl>
              <c:idx val="4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B52E-4D47-B2F1-CB10D4BBA227}"/>
                </c:ext>
              </c:extLst>
            </c:dLbl>
            <c:dLbl>
              <c:idx val="43"/>
              <c:layout>
                <c:manualLayout>
                  <c:x val="-7.511738199953963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4C34-4509-AE28-1E923C736B90}"/>
                </c:ext>
              </c:extLst>
            </c:dLbl>
            <c:dLbl>
              <c:idx val="4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4C34-4509-AE28-1E923C736B90}"/>
                </c:ext>
              </c:extLst>
            </c:dLbl>
            <c:dLbl>
              <c:idx val="4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4C34-4509-AE28-1E923C736B90}"/>
                </c:ext>
              </c:extLst>
            </c:dLbl>
            <c:dLbl>
              <c:idx val="46"/>
              <c:layout>
                <c:manualLayout>
                  <c:x val="-4.2185655566989104E-2"/>
                  <c:y val="-2.32325150532654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4C34-4509-AE28-1E923C736B90}"/>
                </c:ext>
              </c:extLst>
            </c:dLbl>
            <c:dLbl>
              <c:idx val="4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11D-440D-8782-ABC623C55E27}"/>
                </c:ext>
              </c:extLst>
            </c:dLbl>
            <c:dLbl>
              <c:idx val="4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123-4B39-9346-BE0EFA35D25A}"/>
                </c:ext>
              </c:extLst>
            </c:dLbl>
            <c:dLbl>
              <c:idx val="49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123-4B39-9346-BE0EFA35D25A}"/>
                </c:ext>
              </c:extLst>
            </c:dLbl>
            <c:dLbl>
              <c:idx val="5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123-4B39-9346-BE0EFA35D25A}"/>
                </c:ext>
              </c:extLst>
            </c:dLbl>
            <c:dLbl>
              <c:idx val="5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123-4B39-9346-BE0EFA35D25A}"/>
                </c:ext>
              </c:extLst>
            </c:dLbl>
            <c:dLbl>
              <c:idx val="5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11D-440D-8782-ABC623C55E27}"/>
                </c:ext>
              </c:extLst>
            </c:dLbl>
            <c:dLbl>
              <c:idx val="5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11D-440D-8782-ABC623C55E27}"/>
                </c:ext>
              </c:extLst>
            </c:dLbl>
            <c:dLbl>
              <c:idx val="5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123-4B39-9346-BE0EFA35D25A}"/>
                </c:ext>
              </c:extLst>
            </c:dLbl>
            <c:dLbl>
              <c:idx val="55"/>
              <c:layout>
                <c:manualLayout>
                  <c:x val="-7.2494983861221524E-2"/>
                  <c:y val="-3.1152523423994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123-4B39-9346-BE0EFA35D25A}"/>
                </c:ext>
              </c:extLst>
            </c:dLbl>
            <c:dLbl>
              <c:idx val="5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123-4B39-9346-BE0EFA35D25A}"/>
                </c:ext>
              </c:extLst>
            </c:dLbl>
            <c:dLbl>
              <c:idx val="57"/>
              <c:layout>
                <c:manualLayout>
                  <c:x val="-4.0070391493163646E-2"/>
                  <c:y val="2.23700542105134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123-4B39-9346-BE0EFA35D25A}"/>
                </c:ext>
              </c:extLst>
            </c:dLbl>
            <c:dLbl>
              <c:idx val="5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AD9-45CC-8194-992E3237EF64}"/>
                </c:ext>
              </c:extLst>
            </c:dLbl>
            <c:dLbl>
              <c:idx val="5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AD9-45CC-8194-992E3237EF64}"/>
                </c:ext>
              </c:extLst>
            </c:dLbl>
            <c:dLbl>
              <c:idx val="6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AD9-45CC-8194-992E3237EF64}"/>
                </c:ext>
              </c:extLst>
            </c:dLbl>
            <c:dLbl>
              <c:idx val="6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AD9-45CC-8194-992E3237EF64}"/>
                </c:ext>
              </c:extLst>
            </c:dLbl>
            <c:dLbl>
              <c:idx val="6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B52E-4D47-B2F1-CB10D4BBA227}"/>
                </c:ext>
              </c:extLst>
            </c:dLbl>
            <c:dLbl>
              <c:idx val="6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AD9-45CC-8194-992E3237EF64}"/>
                </c:ext>
              </c:extLst>
            </c:dLbl>
            <c:dLbl>
              <c:idx val="6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5AD9-45CC-8194-992E3237EF64}"/>
                </c:ext>
              </c:extLst>
            </c:dLbl>
            <c:dLbl>
              <c:idx val="6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AD9-45CC-8194-992E3237EF64}"/>
                </c:ext>
              </c:extLst>
            </c:dLbl>
            <c:dLbl>
              <c:idx val="6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AD9-45CC-8194-992E3237EF64}"/>
                </c:ext>
              </c:extLst>
            </c:dLbl>
            <c:dLbl>
              <c:idx val="6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AD9-45CC-8194-992E3237EF64}"/>
                </c:ext>
              </c:extLst>
            </c:dLbl>
            <c:dLbl>
              <c:idx val="68"/>
              <c:layout>
                <c:manualLayout>
                  <c:x val="-1.3467968744936049E-2"/>
                  <c:y val="-1.67507632974449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AD9-45CC-8194-992E3237EF64}"/>
                </c:ext>
              </c:extLst>
            </c:dLbl>
            <c:dLbl>
              <c:idx val="6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AD9-45CC-8194-992E3237EF64}"/>
                </c:ext>
              </c:extLst>
            </c:dLbl>
            <c:dLbl>
              <c:idx val="7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AD9-45CC-8194-992E3237EF64}"/>
                </c:ext>
              </c:extLst>
            </c:dLbl>
            <c:dLbl>
              <c:idx val="71"/>
              <c:layout>
                <c:manualLayout>
                  <c:x val="-3.5680756449780929E-2"/>
                  <c:y val="2.3529411764705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AD9-45CC-8194-992E3237EF64}"/>
                </c:ext>
              </c:extLst>
            </c:dLbl>
            <c:dLbl>
              <c:idx val="7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AD9-45CC-8194-992E3237EF64}"/>
                </c:ext>
              </c:extLst>
            </c:dLbl>
            <c:dLbl>
              <c:idx val="7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AD9-45CC-8194-992E3237EF64}"/>
                </c:ext>
              </c:extLst>
            </c:dLbl>
            <c:dLbl>
              <c:idx val="7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AD9-45CC-8194-992E3237EF64}"/>
                </c:ext>
              </c:extLst>
            </c:dLbl>
            <c:dLbl>
              <c:idx val="75"/>
              <c:layout>
                <c:manualLayout>
                  <c:x val="-2.8226687106086591E-3"/>
                  <c:y val="-1.963872163038443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5AD9-45CC-8194-992E3237EF64}"/>
                </c:ext>
              </c:extLst>
            </c:dLbl>
            <c:dLbl>
              <c:idx val="7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5AD9-45CC-8194-992E3237EF64}"/>
                </c:ext>
              </c:extLst>
            </c:dLbl>
            <c:dLbl>
              <c:idx val="7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5AD9-45CC-8194-992E3237EF64}"/>
                </c:ext>
              </c:extLst>
            </c:dLbl>
            <c:dLbl>
              <c:idx val="7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5AD9-45CC-8194-992E3237EF64}"/>
                </c:ext>
              </c:extLst>
            </c:dLbl>
            <c:dLbl>
              <c:idx val="7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5AD9-45CC-8194-992E3237EF64}"/>
                </c:ext>
              </c:extLst>
            </c:dLbl>
            <c:dLbl>
              <c:idx val="8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AD9-45CC-8194-992E3237EF64}"/>
                </c:ext>
              </c:extLst>
            </c:dLbl>
            <c:dLbl>
              <c:idx val="8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AD9-45CC-8194-992E3237EF64}"/>
                </c:ext>
              </c:extLst>
            </c:dLbl>
            <c:dLbl>
              <c:idx val="8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5AD9-45CC-8194-992E3237EF64}"/>
                </c:ext>
              </c:extLst>
            </c:dLbl>
            <c:dLbl>
              <c:idx val="8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5AD9-45CC-8194-992E3237EF64}"/>
                </c:ext>
              </c:extLst>
            </c:dLbl>
            <c:dLbl>
              <c:idx val="8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5AD9-45CC-8194-992E3237EF64}"/>
                </c:ext>
              </c:extLst>
            </c:dLbl>
            <c:dLbl>
              <c:idx val="85"/>
              <c:layout>
                <c:manualLayout>
                  <c:x val="-1.2516951316690891E-2"/>
                  <c:y val="1.33923112552106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5AD9-45CC-8194-992E3237EF64}"/>
                </c:ext>
              </c:extLst>
            </c:dLbl>
            <c:dLbl>
              <c:idx val="8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5AD9-45CC-8194-992E3237EF64}"/>
                </c:ext>
              </c:extLst>
            </c:dLbl>
            <c:dLbl>
              <c:idx val="87"/>
              <c:layout>
                <c:manualLayout>
                  <c:x val="-6.4968271575170738E-2"/>
                  <c:y val="-7.84315277173267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5AD9-45CC-8194-992E3237EF64}"/>
                </c:ext>
              </c:extLst>
            </c:dLbl>
            <c:dLbl>
              <c:idx val="8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5AD9-45CC-8194-992E3237EF64}"/>
                </c:ext>
              </c:extLst>
            </c:dLbl>
            <c:dLbl>
              <c:idx val="89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D79-4C58-A395-EF73C48B080D}"/>
                </c:ext>
              </c:extLst>
            </c:dLbl>
            <c:dLbl>
              <c:idx val="90"/>
              <c:layout>
                <c:manualLayout>
                  <c:x val="-3.3895387807532117E-2"/>
                  <c:y val="2.45572024085224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B52E-4D47-B2F1-CB10D4BBA227}"/>
                </c:ext>
              </c:extLst>
            </c:dLbl>
            <c:dLbl>
              <c:idx val="9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D79-4C58-A395-EF73C48B080D}"/>
                </c:ext>
              </c:extLst>
            </c:dLbl>
            <c:dLbl>
              <c:idx val="92"/>
              <c:layout>
                <c:manualLayout>
                  <c:x val="-3.8624956417667285E-2"/>
                  <c:y val="-1.5075376884422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D79-4C58-A395-EF73C48B080D}"/>
                </c:ext>
              </c:extLst>
            </c:dLbl>
            <c:dLbl>
              <c:idx val="9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510-4CD6-B6A8-2E4058A1D9A8}"/>
                </c:ext>
              </c:extLst>
            </c:dLbl>
            <c:dLbl>
              <c:idx val="9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D79-4C58-A395-EF73C48B080D}"/>
                </c:ext>
              </c:extLst>
            </c:dLbl>
            <c:dLbl>
              <c:idx val="9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D79-4C58-A395-EF73C48B080D}"/>
                </c:ext>
              </c:extLst>
            </c:dLbl>
            <c:dLbl>
              <c:idx val="9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B52E-4D47-B2F1-CB10D4BBA227}"/>
                </c:ext>
              </c:extLst>
            </c:dLbl>
            <c:dLbl>
              <c:idx val="9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D79-4C58-A395-EF73C48B080D}"/>
                </c:ext>
              </c:extLst>
            </c:dLbl>
            <c:dLbl>
              <c:idx val="98"/>
              <c:layout>
                <c:manualLayout>
                  <c:x val="-2.479859608192251E-2"/>
                  <c:y val="-1.83104689233433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D79-4C58-A395-EF73C48B080D}"/>
                </c:ext>
              </c:extLst>
            </c:dLbl>
            <c:dLbl>
              <c:idx val="9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48C-43CA-8474-717F9BC5D18E}"/>
                </c:ext>
              </c:extLst>
            </c:dLbl>
            <c:dLbl>
              <c:idx val="10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D79-4C58-A395-EF73C48B080D}"/>
                </c:ext>
              </c:extLst>
            </c:dLbl>
            <c:dLbl>
              <c:idx val="101"/>
              <c:layout>
                <c:manualLayout>
                  <c:x val="-3.4117454417077024E-2"/>
                  <c:y val="-1.67378889196639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48C-43CA-8474-717F9BC5D18E}"/>
                </c:ext>
              </c:extLst>
            </c:dLbl>
            <c:dLbl>
              <c:idx val="10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D79-4C58-A395-EF73C48B080D}"/>
                </c:ext>
              </c:extLst>
            </c:dLbl>
            <c:dLbl>
              <c:idx val="10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D79-4C58-A395-EF73C48B080D}"/>
                </c:ext>
              </c:extLst>
            </c:dLbl>
            <c:dLbl>
              <c:idx val="10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D79-4C58-A395-EF73C48B080D}"/>
                </c:ext>
              </c:extLst>
            </c:dLbl>
            <c:dLbl>
              <c:idx val="10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D79-4C58-A395-EF73C48B080D}"/>
                </c:ext>
              </c:extLst>
            </c:dLbl>
            <c:dLbl>
              <c:idx val="106"/>
              <c:layout>
                <c:manualLayout>
                  <c:x val="-3.0604332606929439E-2"/>
                  <c:y val="1.14718907559235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E8C-4D35-8621-5D0CDB4AE9B5}"/>
                </c:ext>
              </c:extLst>
            </c:dLbl>
            <c:dLbl>
              <c:idx val="10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D79-4C58-A395-EF73C48B080D}"/>
                </c:ext>
              </c:extLst>
            </c:dLbl>
            <c:dLbl>
              <c:idx val="108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D79-4C58-A395-EF73C48B080D}"/>
                </c:ext>
              </c:extLst>
            </c:dLbl>
            <c:dLbl>
              <c:idx val="10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D79-4C58-A395-EF73C48B080D}"/>
                </c:ext>
              </c:extLst>
            </c:dLbl>
            <c:dLbl>
              <c:idx val="1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D79-4C58-A395-EF73C48B080D}"/>
                </c:ext>
              </c:extLst>
            </c:dLbl>
            <c:dLbl>
              <c:idx val="1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D79-4C58-A395-EF73C48B080D}"/>
                </c:ext>
              </c:extLst>
            </c:dLbl>
            <c:dLbl>
              <c:idx val="1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D79-4C58-A395-EF73C48B080D}"/>
                </c:ext>
              </c:extLst>
            </c:dLbl>
            <c:dLbl>
              <c:idx val="113"/>
              <c:layout>
                <c:manualLayout>
                  <c:x val="-8.3754720456290128E-3"/>
                  <c:y val="5.387567760060143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D79-4C58-A395-EF73C48B080D}"/>
                </c:ext>
              </c:extLst>
            </c:dLbl>
            <c:dLbl>
              <c:idx val="114"/>
              <c:layout>
                <c:manualLayout>
                  <c:x val="-5.5216291240200624E-2"/>
                  <c:y val="-1.60194674158192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B52E-4D47-B2F1-CB10D4BBA227}"/>
                </c:ext>
              </c:extLst>
            </c:dLbl>
            <c:dLbl>
              <c:idx val="1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B52E-4D47-B2F1-CB10D4BBA227}"/>
                </c:ext>
              </c:extLst>
            </c:dLbl>
            <c:dLbl>
              <c:idx val="1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B52E-4D47-B2F1-CB10D4BBA227}"/>
                </c:ext>
              </c:extLst>
            </c:dLbl>
            <c:dLbl>
              <c:idx val="1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B52E-4D47-B2F1-CB10D4BBA227}"/>
                </c:ext>
              </c:extLst>
            </c:dLbl>
            <c:dLbl>
              <c:idx val="1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B52E-4D47-B2F1-CB10D4BBA227}"/>
                </c:ext>
              </c:extLst>
            </c:dLbl>
            <c:dLbl>
              <c:idx val="1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B52E-4D47-B2F1-CB10D4BBA227}"/>
                </c:ext>
              </c:extLst>
            </c:dLbl>
            <c:dLbl>
              <c:idx val="120"/>
              <c:layout>
                <c:manualLayout>
                  <c:x val="-5.7057063802826109E-2"/>
                  <c:y val="-1.6925246826516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B52E-4D47-B2F1-CB10D4BBA227}"/>
                </c:ext>
              </c:extLst>
            </c:dLbl>
            <c:dLbl>
              <c:idx val="1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B52E-4D47-B2F1-CB10D4BBA227}"/>
                </c:ext>
              </c:extLst>
            </c:dLbl>
            <c:dLbl>
              <c:idx val="1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52E-4D47-B2F1-CB10D4BBA227}"/>
                </c:ext>
              </c:extLst>
            </c:dLbl>
            <c:dLbl>
              <c:idx val="12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52E-4D47-B2F1-CB10D4BBA227}"/>
                </c:ext>
              </c:extLst>
            </c:dLbl>
            <c:dLbl>
              <c:idx val="12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52E-4D47-B2F1-CB10D4BBA227}"/>
                </c:ext>
              </c:extLst>
            </c:dLbl>
            <c:dLbl>
              <c:idx val="125"/>
              <c:layout>
                <c:manualLayout>
                  <c:x val="-3.9039043654565231E-2"/>
                  <c:y val="-2.25669957686882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B52E-4D47-B2F1-CB10D4BBA227}"/>
                </c:ext>
              </c:extLst>
            </c:dLbl>
            <c:dLbl>
              <c:idx val="12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52E-4D47-B2F1-CB10D4BBA227}"/>
                </c:ext>
              </c:extLst>
            </c:dLbl>
            <c:dLbl>
              <c:idx val="12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52E-4D47-B2F1-CB10D4BBA227}"/>
                </c:ext>
              </c:extLst>
            </c:dLbl>
            <c:dLbl>
              <c:idx val="12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52E-4D47-B2F1-CB10D4BBA227}"/>
                </c:ext>
              </c:extLst>
            </c:dLbl>
            <c:dLbl>
              <c:idx val="12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52E-4D47-B2F1-CB10D4BBA227}"/>
                </c:ext>
              </c:extLst>
            </c:dLbl>
            <c:dLbl>
              <c:idx val="13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52E-4D47-B2F1-CB10D4BBA227}"/>
                </c:ext>
              </c:extLst>
            </c:dLbl>
            <c:dLbl>
              <c:idx val="13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E11-4483-BE7B-E6FF4468CA8D}"/>
                </c:ext>
              </c:extLst>
            </c:dLbl>
            <c:dLbl>
              <c:idx val="132"/>
              <c:layout>
                <c:manualLayout>
                  <c:x val="-2.725615701404057E-2"/>
                  <c:y val="1.48905152723328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52E-4D47-B2F1-CB10D4BBA227}"/>
                </c:ext>
              </c:extLst>
            </c:dLbl>
            <c:dLbl>
              <c:idx val="13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52E-4D47-B2F1-CB10D4BBA227}"/>
                </c:ext>
              </c:extLst>
            </c:dLbl>
            <c:dLbl>
              <c:idx val="13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52E-4D47-B2F1-CB10D4BBA227}"/>
                </c:ext>
              </c:extLst>
            </c:dLbl>
            <c:dLbl>
              <c:idx val="13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52E-4D47-B2F1-CB10D4BBA227}"/>
                </c:ext>
              </c:extLst>
            </c:dLbl>
            <c:dLbl>
              <c:idx val="13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52E-4D47-B2F1-CB10D4BBA227}"/>
                </c:ext>
              </c:extLst>
            </c:dLbl>
            <c:dLbl>
              <c:idx val="13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52E-4D47-B2F1-CB10D4BBA227}"/>
                </c:ext>
              </c:extLst>
            </c:dLbl>
            <c:dLbl>
              <c:idx val="13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52E-4D47-B2F1-CB10D4BBA227}"/>
                </c:ext>
              </c:extLst>
            </c:dLbl>
            <c:dLbl>
              <c:idx val="139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52E-4D47-B2F1-CB10D4BBA227}"/>
                </c:ext>
              </c:extLst>
            </c:dLbl>
            <c:dLbl>
              <c:idx val="14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52E-4D47-B2F1-CB10D4BBA227}"/>
                </c:ext>
              </c:extLst>
            </c:dLbl>
            <c:dLbl>
              <c:idx val="141"/>
              <c:layout>
                <c:manualLayout>
                  <c:x val="-8.3498334637994813E-4"/>
                  <c:y val="6.8899892668054831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52E-4D47-B2F1-CB10D4BBA22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yVal>
            <c:numRef>
              <c:f>Oktober!$R$2:$R$142</c:f>
              <c:numCache>
                <c:formatCode>General</c:formatCode>
                <c:ptCount val="141"/>
                <c:pt idx="0">
                  <c:v>0</c:v>
                </c:pt>
                <c:pt idx="1">
                  <c:v>0.98549999999999982</c:v>
                </c:pt>
                <c:pt idx="2">
                  <c:v>-0.51450000000000018</c:v>
                </c:pt>
                <c:pt idx="3">
                  <c:v>-2.0145</c:v>
                </c:pt>
                <c:pt idx="4">
                  <c:v>1.7355</c:v>
                </c:pt>
                <c:pt idx="5">
                  <c:v>0.23550000000000004</c:v>
                </c:pt>
                <c:pt idx="6">
                  <c:v>2.8964999999999996</c:v>
                </c:pt>
                <c:pt idx="7">
                  <c:v>0.89649999999999963</c:v>
                </c:pt>
                <c:pt idx="8">
                  <c:v>2.7464999999999993</c:v>
                </c:pt>
                <c:pt idx="9">
                  <c:v>1.7464999999999993</c:v>
                </c:pt>
                <c:pt idx="10">
                  <c:v>3.1264999999999992</c:v>
                </c:pt>
                <c:pt idx="11">
                  <c:v>1.1264999999999992</c:v>
                </c:pt>
                <c:pt idx="12">
                  <c:v>1.9077499999999992</c:v>
                </c:pt>
                <c:pt idx="13">
                  <c:v>0.40774999999999917</c:v>
                </c:pt>
                <c:pt idx="14">
                  <c:v>-1.0922500000000008</c:v>
                </c:pt>
                <c:pt idx="15">
                  <c:v>0.32899999999999885</c:v>
                </c:pt>
                <c:pt idx="16">
                  <c:v>-0.67100000000000115</c:v>
                </c:pt>
                <c:pt idx="17">
                  <c:v>-2.1710000000000012</c:v>
                </c:pt>
                <c:pt idx="18">
                  <c:v>-0.41600000000000126</c:v>
                </c:pt>
                <c:pt idx="19">
                  <c:v>3.9339999999999993</c:v>
                </c:pt>
                <c:pt idx="20">
                  <c:v>8.4339999999999993</c:v>
                </c:pt>
                <c:pt idx="21">
                  <c:v>9.7839999999999989</c:v>
                </c:pt>
                <c:pt idx="22">
                  <c:v>14.328999999999997</c:v>
                </c:pt>
                <c:pt idx="23">
                  <c:v>16.736999999999995</c:v>
                </c:pt>
                <c:pt idx="24">
                  <c:v>15.236999999999995</c:v>
                </c:pt>
                <c:pt idx="25">
                  <c:v>12.736999999999995</c:v>
                </c:pt>
                <c:pt idx="26">
                  <c:v>12.236999999999995</c:v>
                </c:pt>
                <c:pt idx="27">
                  <c:v>10.736999999999995</c:v>
                </c:pt>
                <c:pt idx="28">
                  <c:v>12.611999999999995</c:v>
                </c:pt>
                <c:pt idx="29">
                  <c:v>10.611999999999995</c:v>
                </c:pt>
                <c:pt idx="30">
                  <c:v>9.6119999999999948</c:v>
                </c:pt>
                <c:pt idx="31">
                  <c:v>6.6119999999999948</c:v>
                </c:pt>
                <c:pt idx="32">
                  <c:v>5.6119999999999948</c:v>
                </c:pt>
                <c:pt idx="33">
                  <c:v>6.3119999999999949</c:v>
                </c:pt>
                <c:pt idx="34">
                  <c:v>7.9612499999999944</c:v>
                </c:pt>
                <c:pt idx="35">
                  <c:v>9.6112499999999947</c:v>
                </c:pt>
                <c:pt idx="36">
                  <c:v>8.1112499999999947</c:v>
                </c:pt>
                <c:pt idx="37">
                  <c:v>9.1762499999999942</c:v>
                </c:pt>
                <c:pt idx="38">
                  <c:v>10.976249999999993</c:v>
                </c:pt>
                <c:pt idx="39">
                  <c:v>9.4762499999999932</c:v>
                </c:pt>
                <c:pt idx="40">
                  <c:v>10.281249999999993</c:v>
                </c:pt>
                <c:pt idx="41">
                  <c:v>11.941249999999993</c:v>
                </c:pt>
                <c:pt idx="42">
                  <c:v>10.441249999999993</c:v>
                </c:pt>
                <c:pt idx="43">
                  <c:v>11.360249999999994</c:v>
                </c:pt>
                <c:pt idx="44">
                  <c:v>13.775249999999993</c:v>
                </c:pt>
                <c:pt idx="45">
                  <c:v>15.475249999999992</c:v>
                </c:pt>
                <c:pt idx="46">
                  <c:v>16.175249999999991</c:v>
                </c:pt>
                <c:pt idx="47">
                  <c:v>15.175249999999991</c:v>
                </c:pt>
                <c:pt idx="48">
                  <c:v>16.20324999999999</c:v>
                </c:pt>
                <c:pt idx="49">
                  <c:v>15.70324999999999</c:v>
                </c:pt>
                <c:pt idx="50">
                  <c:v>14.70324999999999</c:v>
                </c:pt>
                <c:pt idx="51">
                  <c:v>17.958249999999989</c:v>
                </c:pt>
                <c:pt idx="52">
                  <c:v>21.82674999999999</c:v>
                </c:pt>
                <c:pt idx="53">
                  <c:v>20.82674999999999</c:v>
                </c:pt>
                <c:pt idx="54">
                  <c:v>23.031749999999988</c:v>
                </c:pt>
                <c:pt idx="55">
                  <c:v>23.770249999999987</c:v>
                </c:pt>
                <c:pt idx="56">
                  <c:v>22.770249999999987</c:v>
                </c:pt>
                <c:pt idx="57">
                  <c:v>20.770249999999987</c:v>
                </c:pt>
                <c:pt idx="58">
                  <c:v>24.370249999999984</c:v>
                </c:pt>
                <c:pt idx="59">
                  <c:v>22.370249999999984</c:v>
                </c:pt>
                <c:pt idx="60">
                  <c:v>20.370249999999984</c:v>
                </c:pt>
                <c:pt idx="61">
                  <c:v>21.705249999999985</c:v>
                </c:pt>
                <c:pt idx="62">
                  <c:v>20.705249999999985</c:v>
                </c:pt>
                <c:pt idx="63">
                  <c:v>22.354499999999984</c:v>
                </c:pt>
                <c:pt idx="64">
                  <c:v>20.854499999999984</c:v>
                </c:pt>
                <c:pt idx="65">
                  <c:v>19.854499999999984</c:v>
                </c:pt>
                <c:pt idx="66">
                  <c:v>21.174499999999984</c:v>
                </c:pt>
                <c:pt idx="67">
                  <c:v>23.074499999999983</c:v>
                </c:pt>
                <c:pt idx="68">
                  <c:v>24.124499999999983</c:v>
                </c:pt>
                <c:pt idx="69">
                  <c:v>22.124499999999983</c:v>
                </c:pt>
                <c:pt idx="70">
                  <c:v>20.124499999999983</c:v>
                </c:pt>
                <c:pt idx="71">
                  <c:v>18.624499999999983</c:v>
                </c:pt>
                <c:pt idx="72">
                  <c:v>20.139499999999984</c:v>
                </c:pt>
                <c:pt idx="73">
                  <c:v>22.554499999999983</c:v>
                </c:pt>
                <c:pt idx="74">
                  <c:v>20.554499999999983</c:v>
                </c:pt>
                <c:pt idx="75">
                  <c:v>19.554499999999983</c:v>
                </c:pt>
                <c:pt idx="76">
                  <c:v>20.845999999999982</c:v>
                </c:pt>
                <c:pt idx="77">
                  <c:v>23.485999999999983</c:v>
                </c:pt>
                <c:pt idx="78">
                  <c:v>24.889499999999984</c:v>
                </c:pt>
                <c:pt idx="79">
                  <c:v>24.389499999999984</c:v>
                </c:pt>
                <c:pt idx="80">
                  <c:v>23.389499999999984</c:v>
                </c:pt>
                <c:pt idx="81">
                  <c:v>21.389499999999984</c:v>
                </c:pt>
                <c:pt idx="82">
                  <c:v>22.673499999999983</c:v>
                </c:pt>
                <c:pt idx="83">
                  <c:v>24.313499999999983</c:v>
                </c:pt>
                <c:pt idx="84">
                  <c:v>22.313499999999983</c:v>
                </c:pt>
                <c:pt idx="85">
                  <c:v>21.313499999999983</c:v>
                </c:pt>
                <c:pt idx="86">
                  <c:v>24.463499999999982</c:v>
                </c:pt>
                <c:pt idx="87">
                  <c:v>27.783499999999982</c:v>
                </c:pt>
                <c:pt idx="88">
                  <c:v>26.783499999999982</c:v>
                </c:pt>
                <c:pt idx="89">
                  <c:v>25.783499999999982</c:v>
                </c:pt>
                <c:pt idx="90">
                  <c:v>24.783499999999982</c:v>
                </c:pt>
                <c:pt idx="91">
                  <c:v>26.883499999999984</c:v>
                </c:pt>
                <c:pt idx="92">
                  <c:v>29.083499999999983</c:v>
                </c:pt>
                <c:pt idx="93">
                  <c:v>28.083499999999983</c:v>
                </c:pt>
                <c:pt idx="94">
                  <c:v>27.083499999999983</c:v>
                </c:pt>
                <c:pt idx="95">
                  <c:v>24.083499999999983</c:v>
                </c:pt>
                <c:pt idx="96">
                  <c:v>22.083499999999983</c:v>
                </c:pt>
                <c:pt idx="97">
                  <c:v>21.583499999999983</c:v>
                </c:pt>
                <c:pt idx="98">
                  <c:v>23.843499999999985</c:v>
                </c:pt>
                <c:pt idx="99">
                  <c:v>24.799499999999984</c:v>
                </c:pt>
                <c:pt idx="100">
                  <c:v>26.599499999999985</c:v>
                </c:pt>
                <c:pt idx="101">
                  <c:v>28.118249999999986</c:v>
                </c:pt>
                <c:pt idx="102">
                  <c:v>27.118249999999986</c:v>
                </c:pt>
                <c:pt idx="103">
                  <c:v>26.118249999999986</c:v>
                </c:pt>
                <c:pt idx="104">
                  <c:v>26.684499999999986</c:v>
                </c:pt>
                <c:pt idx="105">
                  <c:v>25.184499999999986</c:v>
                </c:pt>
                <c:pt idx="106">
                  <c:v>23.684499999999986</c:v>
                </c:pt>
                <c:pt idx="107">
                  <c:v>25.296999999999986</c:v>
                </c:pt>
                <c:pt idx="108">
                  <c:v>26.405999999999985</c:v>
                </c:pt>
                <c:pt idx="109">
                  <c:v>25.405999999999985</c:v>
                </c:pt>
                <c:pt idx="110">
                  <c:v>27.655999999999985</c:v>
                </c:pt>
                <c:pt idx="111">
                  <c:v>28.880999999999986</c:v>
                </c:pt>
                <c:pt idx="112">
                  <c:v>27.880999999999986</c:v>
                </c:pt>
                <c:pt idx="113">
                  <c:v>29.159749999999985</c:v>
                </c:pt>
                <c:pt idx="114">
                  <c:v>31.409749999999985</c:v>
                </c:pt>
                <c:pt idx="115">
                  <c:v>29.909749999999985</c:v>
                </c:pt>
                <c:pt idx="116">
                  <c:v>31.009749999999986</c:v>
                </c:pt>
                <c:pt idx="117">
                  <c:v>32.249749999999985</c:v>
                </c:pt>
                <c:pt idx="118">
                  <c:v>33.674749999999982</c:v>
                </c:pt>
                <c:pt idx="119">
                  <c:v>36.794749999999979</c:v>
                </c:pt>
                <c:pt idx="120">
                  <c:v>37.894749999999981</c:v>
                </c:pt>
                <c:pt idx="121">
                  <c:v>37.394749999999981</c:v>
                </c:pt>
                <c:pt idx="122">
                  <c:v>36.894749999999981</c:v>
                </c:pt>
                <c:pt idx="123">
                  <c:v>40.094749999999983</c:v>
                </c:pt>
                <c:pt idx="124">
                  <c:v>39.594749999999983</c:v>
                </c:pt>
                <c:pt idx="125">
                  <c:v>43.164749999999984</c:v>
                </c:pt>
                <c:pt idx="126">
                  <c:v>40.164749999999984</c:v>
                </c:pt>
                <c:pt idx="127">
                  <c:v>39.164749999999984</c:v>
                </c:pt>
                <c:pt idx="128">
                  <c:v>41.164749999999984</c:v>
                </c:pt>
                <c:pt idx="129">
                  <c:v>42.146749999999983</c:v>
                </c:pt>
                <c:pt idx="130">
                  <c:v>40.646749999999983</c:v>
                </c:pt>
                <c:pt idx="131">
                  <c:v>39.646749999999983</c:v>
                </c:pt>
                <c:pt idx="132">
                  <c:v>36.646749999999983</c:v>
                </c:pt>
                <c:pt idx="133">
                  <c:v>38.096749999999986</c:v>
                </c:pt>
                <c:pt idx="134">
                  <c:v>39.746749999999984</c:v>
                </c:pt>
                <c:pt idx="135">
                  <c:v>38.746749999999984</c:v>
                </c:pt>
                <c:pt idx="136">
                  <c:v>40.522749999999988</c:v>
                </c:pt>
                <c:pt idx="137">
                  <c:v>42.610249999999986</c:v>
                </c:pt>
                <c:pt idx="138">
                  <c:v>41.610249999999986</c:v>
                </c:pt>
                <c:pt idx="139">
                  <c:v>41.110249999999986</c:v>
                </c:pt>
                <c:pt idx="140">
                  <c:v>45.726249999999986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86C-4013-9870-B311F7968B7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419924360"/>
        <c:axId val="419923704"/>
      </c:scatterChart>
      <c:valAx>
        <c:axId val="4199243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Anzahl der Tipps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9923704"/>
        <c:crosses val="autoZero"/>
        <c:crossBetween val="midCat"/>
      </c:valAx>
      <c:valAx>
        <c:axId val="419923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Einheiten Gewinn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99243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8">
  <cs:axisTitle>
    <cs:lnRef idx="0"/>
    <cs:fillRef idx="0"/>
    <cs:effectRef idx="0"/>
    <cs:fontRef idx="minor">
      <a:schemeClr val="lt1">
        <a:lumMod val="7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2124076</xdr:colOff>
      <xdr:row>142</xdr:row>
      <xdr:rowOff>161925</xdr:rowOff>
    </xdr:from>
    <xdr:to>
      <xdr:col>13</xdr:col>
      <xdr:colOff>466725</xdr:colOff>
      <xdr:row>171</xdr:row>
      <xdr:rowOff>142875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89444450-1F1E-401A-9F9B-9FF37709FBC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K142"/>
  <sheetViews>
    <sheetView tabSelected="1" topLeftCell="A139" zoomScaleNormal="100" workbookViewId="0">
      <selection activeCell="Q164" sqref="Q164"/>
    </sheetView>
  </sheetViews>
  <sheetFormatPr baseColWidth="10" defaultColWidth="11.5703125" defaultRowHeight="15" x14ac:dyDescent="0.25"/>
  <cols>
    <col min="1" max="1" width="9.140625" style="1" customWidth="1"/>
    <col min="2" max="2" width="10.140625" style="1" customWidth="1"/>
    <col min="3" max="3" width="33.140625" style="1" customWidth="1"/>
    <col min="4" max="4" width="18.42578125" style="1" customWidth="1"/>
    <col min="5" max="5" width="6.42578125" style="1" customWidth="1"/>
    <col min="6" max="6" width="19" style="1" customWidth="1"/>
    <col min="7" max="8" width="9.28515625" style="1" customWidth="1"/>
    <col min="9" max="9" width="9.140625" style="1" customWidth="1"/>
    <col min="10" max="10" width="12.7109375" style="1" customWidth="1"/>
    <col min="11" max="11" width="12.5703125" style="1" customWidth="1"/>
    <col min="12" max="245" width="9.140625" style="2" customWidth="1"/>
  </cols>
  <sheetData>
    <row r="1" spans="1:245" s="26" customFormat="1" ht="12.75" x14ac:dyDescent="0.2">
      <c r="A1" s="16" t="s">
        <v>0</v>
      </c>
      <c r="B1" s="16" t="s">
        <v>1</v>
      </c>
      <c r="C1" s="16" t="s">
        <v>2</v>
      </c>
      <c r="D1" s="16" t="s">
        <v>3</v>
      </c>
      <c r="E1" s="16" t="s">
        <v>21</v>
      </c>
      <c r="F1" s="16" t="s">
        <v>4</v>
      </c>
      <c r="G1" s="16" t="s">
        <v>24</v>
      </c>
      <c r="H1" s="16" t="s">
        <v>5</v>
      </c>
      <c r="I1" s="16"/>
      <c r="J1" s="17" t="s">
        <v>6</v>
      </c>
      <c r="K1" s="17"/>
      <c r="L1" s="17" t="s">
        <v>18</v>
      </c>
      <c r="M1" s="16" t="s">
        <v>7</v>
      </c>
      <c r="N1" s="16" t="s">
        <v>22</v>
      </c>
      <c r="O1" s="16" t="s">
        <v>8</v>
      </c>
      <c r="P1" s="16" t="s">
        <v>9</v>
      </c>
      <c r="Q1" s="16" t="s">
        <v>19</v>
      </c>
      <c r="R1" s="30" t="s">
        <v>10</v>
      </c>
      <c r="S1" s="31" t="s">
        <v>11</v>
      </c>
      <c r="T1" s="32" t="s">
        <v>12</v>
      </c>
      <c r="U1" s="21" t="s">
        <v>13</v>
      </c>
      <c r="V1" s="22" t="s">
        <v>20</v>
      </c>
      <c r="W1" s="23" t="s">
        <v>21</v>
      </c>
    </row>
    <row r="2" spans="1:245" s="26" customFormat="1" ht="12.75" x14ac:dyDescent="0.2">
      <c r="A2" s="16"/>
      <c r="B2" s="16"/>
      <c r="C2" s="16"/>
      <c r="D2" s="16"/>
      <c r="E2" s="16"/>
      <c r="F2" s="16"/>
      <c r="G2" s="16"/>
      <c r="H2" s="16"/>
      <c r="I2" s="16"/>
      <c r="J2" s="17"/>
      <c r="K2" s="17"/>
      <c r="L2" s="17"/>
      <c r="M2" s="16"/>
      <c r="N2" s="16"/>
      <c r="O2" s="16"/>
      <c r="P2" s="16"/>
      <c r="Q2" s="16"/>
      <c r="R2" s="18">
        <v>0</v>
      </c>
      <c r="S2" s="19"/>
      <c r="T2" s="20"/>
      <c r="U2" s="21"/>
      <c r="V2" s="29"/>
      <c r="W2" s="29"/>
    </row>
    <row r="3" spans="1:245" ht="26.25" customHeight="1" x14ac:dyDescent="0.2">
      <c r="A3" s="3">
        <v>1</v>
      </c>
      <c r="B3" s="4">
        <v>43009</v>
      </c>
      <c r="C3" s="3" t="s">
        <v>55</v>
      </c>
      <c r="D3" s="3" t="s">
        <v>34</v>
      </c>
      <c r="E3" s="3">
        <v>2</v>
      </c>
      <c r="F3" s="3" t="s">
        <v>33</v>
      </c>
      <c r="G3" s="3" t="s">
        <v>26</v>
      </c>
      <c r="H3" s="3" t="s">
        <v>29</v>
      </c>
      <c r="I3" s="3" t="s">
        <v>14</v>
      </c>
      <c r="J3" s="15" t="s">
        <v>56</v>
      </c>
      <c r="K3" s="15"/>
      <c r="L3" s="6" t="s">
        <v>17</v>
      </c>
      <c r="M3" s="8">
        <v>2.09</v>
      </c>
      <c r="N3" s="8">
        <v>1</v>
      </c>
      <c r="O3" s="9" t="s">
        <v>23</v>
      </c>
      <c r="P3" s="8">
        <f>N3</f>
        <v>1</v>
      </c>
      <c r="Q3" s="27">
        <f t="shared" ref="Q3:Q66" si="0">IF(AND(L3="1",O3="ja"),(N3*M3*0.95)-N3,IF(AND(L3="1",O3="nein"),N3*M3-N3,-N3))</f>
        <v>0.98549999999999982</v>
      </c>
      <c r="R3" s="10">
        <f>Q3</f>
        <v>0.98549999999999982</v>
      </c>
      <c r="S3" s="11">
        <f t="shared" ref="S3:S66" si="1">P3+R3</f>
        <v>1.9854999999999998</v>
      </c>
      <c r="T3" s="12">
        <f t="shared" ref="T3:T66" si="2">V3/W3</f>
        <v>1</v>
      </c>
      <c r="U3" s="13">
        <f t="shared" ref="U3:U66" si="3">((S3-P3)/P3)*100%</f>
        <v>0.98549999999999982</v>
      </c>
      <c r="V3" s="14">
        <f>COUNTIF($L$2:L3,1)</f>
        <v>1</v>
      </c>
      <c r="W3">
        <v>1</v>
      </c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</row>
    <row r="4" spans="1:245" ht="27.75" customHeight="1" x14ac:dyDescent="0.2">
      <c r="A4" s="3">
        <v>2</v>
      </c>
      <c r="B4" s="4">
        <v>43009</v>
      </c>
      <c r="C4" s="3" t="s">
        <v>57</v>
      </c>
      <c r="D4" s="3" t="s">
        <v>344</v>
      </c>
      <c r="E4" s="3">
        <v>1</v>
      </c>
      <c r="F4" s="3" t="s">
        <v>58</v>
      </c>
      <c r="G4" s="3" t="s">
        <v>346</v>
      </c>
      <c r="H4" s="3" t="s">
        <v>49</v>
      </c>
      <c r="I4" s="3" t="s">
        <v>14</v>
      </c>
      <c r="J4" s="5" t="s">
        <v>59</v>
      </c>
      <c r="K4" s="34"/>
      <c r="L4" s="6" t="s">
        <v>16</v>
      </c>
      <c r="M4" s="8">
        <v>2.1</v>
      </c>
      <c r="N4" s="8">
        <v>1.5</v>
      </c>
      <c r="O4" s="9" t="s">
        <v>15</v>
      </c>
      <c r="P4" s="8">
        <f>P3+N4</f>
        <v>2.5</v>
      </c>
      <c r="Q4" s="37">
        <f t="shared" si="0"/>
        <v>-1.5</v>
      </c>
      <c r="R4" s="10">
        <f>R3+Q4</f>
        <v>-0.51450000000000018</v>
      </c>
      <c r="S4" s="11">
        <f t="shared" si="1"/>
        <v>1.9854999999999998</v>
      </c>
      <c r="T4" s="12">
        <f t="shared" si="2"/>
        <v>0.5</v>
      </c>
      <c r="U4" s="13">
        <f t="shared" si="3"/>
        <v>-0.20580000000000007</v>
      </c>
      <c r="V4" s="14">
        <f>COUNTIF($L$2:L4,1)</f>
        <v>1</v>
      </c>
      <c r="W4">
        <v>2</v>
      </c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</row>
    <row r="5" spans="1:245" ht="15.75" customHeight="1" x14ac:dyDescent="0.2">
      <c r="A5" s="3">
        <v>3</v>
      </c>
      <c r="B5" s="4">
        <v>43010</v>
      </c>
      <c r="C5" s="3" t="s">
        <v>60</v>
      </c>
      <c r="D5" s="3" t="s">
        <v>61</v>
      </c>
      <c r="E5" s="3">
        <v>1</v>
      </c>
      <c r="F5" s="3" t="s">
        <v>41</v>
      </c>
      <c r="G5" s="3" t="s">
        <v>26</v>
      </c>
      <c r="H5" s="3" t="s">
        <v>29</v>
      </c>
      <c r="I5" s="3" t="s">
        <v>30</v>
      </c>
      <c r="J5" s="5" t="s">
        <v>51</v>
      </c>
      <c r="K5" s="34"/>
      <c r="L5" s="6" t="s">
        <v>16</v>
      </c>
      <c r="M5" s="7">
        <v>2.0499999999999998</v>
      </c>
      <c r="N5" s="8">
        <v>1.5</v>
      </c>
      <c r="O5" s="9" t="s">
        <v>23</v>
      </c>
      <c r="P5" s="8">
        <f>P4+N5</f>
        <v>4</v>
      </c>
      <c r="Q5" s="28">
        <f t="shared" si="0"/>
        <v>-1.5</v>
      </c>
      <c r="R5" s="10">
        <f>R4+Q5</f>
        <v>-2.0145</v>
      </c>
      <c r="S5" s="11">
        <f t="shared" si="1"/>
        <v>1.9855</v>
      </c>
      <c r="T5" s="12">
        <f t="shared" si="2"/>
        <v>0.33333333333333331</v>
      </c>
      <c r="U5" s="13">
        <f t="shared" si="3"/>
        <v>-0.50362499999999999</v>
      </c>
      <c r="V5" s="14">
        <f>COUNTIF($L$2:L5,1)</f>
        <v>1</v>
      </c>
      <c r="W5">
        <v>3</v>
      </c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</row>
    <row r="6" spans="1:245" ht="15.75" customHeight="1" x14ac:dyDescent="0.2">
      <c r="A6" s="3">
        <v>4</v>
      </c>
      <c r="B6" s="4">
        <v>43011</v>
      </c>
      <c r="C6" s="3" t="s">
        <v>62</v>
      </c>
      <c r="D6" s="3" t="s">
        <v>34</v>
      </c>
      <c r="E6" s="3">
        <v>1</v>
      </c>
      <c r="F6" s="3">
        <v>1</v>
      </c>
      <c r="G6" s="3" t="s">
        <v>25</v>
      </c>
      <c r="H6" s="3" t="s">
        <v>49</v>
      </c>
      <c r="I6" s="3" t="s">
        <v>14</v>
      </c>
      <c r="J6" s="15" t="s">
        <v>44</v>
      </c>
      <c r="K6" s="34"/>
      <c r="L6" s="6" t="s">
        <v>17</v>
      </c>
      <c r="M6" s="7">
        <v>2.25</v>
      </c>
      <c r="N6" s="8">
        <v>3</v>
      </c>
      <c r="O6" s="9" t="s">
        <v>15</v>
      </c>
      <c r="P6" s="8">
        <f t="shared" ref="P6:P69" si="4">P5+N6</f>
        <v>7</v>
      </c>
      <c r="Q6" s="35">
        <f t="shared" si="0"/>
        <v>3.75</v>
      </c>
      <c r="R6" s="10">
        <f t="shared" ref="R6:R69" si="5">R5+Q6</f>
        <v>1.7355</v>
      </c>
      <c r="S6" s="11">
        <f t="shared" si="1"/>
        <v>8.7355</v>
      </c>
      <c r="T6" s="12">
        <f t="shared" si="2"/>
        <v>0.5</v>
      </c>
      <c r="U6" s="13">
        <f t="shared" si="3"/>
        <v>0.24792857142857144</v>
      </c>
      <c r="V6" s="14">
        <f>COUNTIF($L$2:L6,1)</f>
        <v>2</v>
      </c>
      <c r="W6">
        <v>4</v>
      </c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</row>
    <row r="7" spans="1:245" ht="15.75" customHeight="1" x14ac:dyDescent="0.2">
      <c r="A7" s="3">
        <v>5</v>
      </c>
      <c r="B7" s="4">
        <v>43011</v>
      </c>
      <c r="C7" s="3" t="s">
        <v>63</v>
      </c>
      <c r="D7" s="3" t="s">
        <v>34</v>
      </c>
      <c r="E7" s="3">
        <v>1</v>
      </c>
      <c r="F7" s="3">
        <v>1</v>
      </c>
      <c r="G7" s="3" t="s">
        <v>25</v>
      </c>
      <c r="H7" s="3" t="s">
        <v>49</v>
      </c>
      <c r="I7" s="3" t="s">
        <v>14</v>
      </c>
      <c r="J7" s="5" t="s">
        <v>50</v>
      </c>
      <c r="K7" s="34"/>
      <c r="L7" s="6" t="s">
        <v>16</v>
      </c>
      <c r="M7" s="7">
        <v>2.6</v>
      </c>
      <c r="N7" s="8">
        <v>1.5</v>
      </c>
      <c r="O7" s="9" t="s">
        <v>15</v>
      </c>
      <c r="P7" s="8">
        <f t="shared" si="4"/>
        <v>8.5</v>
      </c>
      <c r="Q7" s="38">
        <f t="shared" si="0"/>
        <v>-1.5</v>
      </c>
      <c r="R7" s="10">
        <f t="shared" si="5"/>
        <v>0.23550000000000004</v>
      </c>
      <c r="S7" s="11">
        <f t="shared" si="1"/>
        <v>8.7355</v>
      </c>
      <c r="T7" s="12">
        <f t="shared" si="2"/>
        <v>0.4</v>
      </c>
      <c r="U7" s="13">
        <f t="shared" si="3"/>
        <v>2.7705882352941181E-2</v>
      </c>
      <c r="V7" s="14">
        <f>COUNTIF($L$2:L7,1)</f>
        <v>2</v>
      </c>
      <c r="W7">
        <v>5</v>
      </c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</row>
    <row r="8" spans="1:245" ht="38.25" x14ac:dyDescent="0.2">
      <c r="A8" s="3">
        <v>6</v>
      </c>
      <c r="B8" s="4">
        <v>43011</v>
      </c>
      <c r="C8" s="3" t="s">
        <v>64</v>
      </c>
      <c r="D8" s="3" t="s">
        <v>34</v>
      </c>
      <c r="E8" s="3">
        <v>3</v>
      </c>
      <c r="F8" s="3" t="s">
        <v>65</v>
      </c>
      <c r="G8" s="3" t="s">
        <v>25</v>
      </c>
      <c r="H8" s="3" t="s">
        <v>29</v>
      </c>
      <c r="I8" s="3" t="s">
        <v>14</v>
      </c>
      <c r="J8" s="15" t="s">
        <v>66</v>
      </c>
      <c r="K8" s="34"/>
      <c r="L8" s="6" t="s">
        <v>17</v>
      </c>
      <c r="M8" s="7">
        <v>2.92</v>
      </c>
      <c r="N8" s="8">
        <v>1.5</v>
      </c>
      <c r="O8" s="9" t="s">
        <v>23</v>
      </c>
      <c r="P8" s="8">
        <f t="shared" si="4"/>
        <v>10</v>
      </c>
      <c r="Q8" s="35">
        <f t="shared" si="0"/>
        <v>2.6609999999999996</v>
      </c>
      <c r="R8" s="10">
        <f t="shared" si="5"/>
        <v>2.8964999999999996</v>
      </c>
      <c r="S8" s="11">
        <f t="shared" si="1"/>
        <v>12.8965</v>
      </c>
      <c r="T8" s="12">
        <f t="shared" si="2"/>
        <v>0.5</v>
      </c>
      <c r="U8" s="13">
        <f t="shared" si="3"/>
        <v>0.28964999999999996</v>
      </c>
      <c r="V8" s="14">
        <f>COUNTIF($L$2:L8,1)</f>
        <v>3</v>
      </c>
      <c r="W8">
        <v>6</v>
      </c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</row>
    <row r="9" spans="1:245" ht="15" customHeight="1" x14ac:dyDescent="0.2">
      <c r="A9" s="3">
        <v>7</v>
      </c>
      <c r="B9" s="4">
        <v>43011</v>
      </c>
      <c r="C9" s="3" t="s">
        <v>67</v>
      </c>
      <c r="D9" s="3" t="s">
        <v>27</v>
      </c>
      <c r="E9" s="3">
        <v>1</v>
      </c>
      <c r="F9" s="3" t="s">
        <v>68</v>
      </c>
      <c r="G9" s="3" t="s">
        <v>26</v>
      </c>
      <c r="H9" s="3" t="s">
        <v>29</v>
      </c>
      <c r="I9" s="3" t="s">
        <v>14</v>
      </c>
      <c r="J9" s="5" t="s">
        <v>51</v>
      </c>
      <c r="K9" s="34"/>
      <c r="L9" s="6" t="s">
        <v>16</v>
      </c>
      <c r="M9" s="7">
        <v>1.95</v>
      </c>
      <c r="N9" s="8">
        <v>2</v>
      </c>
      <c r="O9" s="9" t="s">
        <v>23</v>
      </c>
      <c r="P9" s="8">
        <f t="shared" si="4"/>
        <v>12</v>
      </c>
      <c r="Q9" s="38">
        <f t="shared" si="0"/>
        <v>-2</v>
      </c>
      <c r="R9" s="10">
        <f t="shared" si="5"/>
        <v>0.89649999999999963</v>
      </c>
      <c r="S9" s="11">
        <f t="shared" si="1"/>
        <v>12.8965</v>
      </c>
      <c r="T9" s="12">
        <f t="shared" si="2"/>
        <v>0.42857142857142855</v>
      </c>
      <c r="U9" s="13">
        <f t="shared" si="3"/>
        <v>7.4708333333333307E-2</v>
      </c>
      <c r="V9" s="14">
        <f>COUNTIF($L$2:L9,1)</f>
        <v>3</v>
      </c>
      <c r="W9">
        <v>7</v>
      </c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</row>
    <row r="10" spans="1:245" ht="15" customHeight="1" x14ac:dyDescent="0.2">
      <c r="A10" s="3">
        <v>8</v>
      </c>
      <c r="B10" s="4">
        <v>43011</v>
      </c>
      <c r="C10" s="3" t="s">
        <v>69</v>
      </c>
      <c r="D10" s="3" t="s">
        <v>34</v>
      </c>
      <c r="E10" s="3">
        <v>1</v>
      </c>
      <c r="F10" s="3" t="s">
        <v>42</v>
      </c>
      <c r="G10" s="3" t="s">
        <v>25</v>
      </c>
      <c r="H10" s="3" t="s">
        <v>29</v>
      </c>
      <c r="I10" s="3" t="s">
        <v>14</v>
      </c>
      <c r="J10" s="15" t="s">
        <v>70</v>
      </c>
      <c r="K10" s="34"/>
      <c r="L10" s="6" t="s">
        <v>17</v>
      </c>
      <c r="M10" s="7">
        <v>3</v>
      </c>
      <c r="N10" s="8">
        <v>1</v>
      </c>
      <c r="O10" s="9" t="s">
        <v>23</v>
      </c>
      <c r="P10" s="8">
        <f t="shared" si="4"/>
        <v>13</v>
      </c>
      <c r="Q10" s="35">
        <f t="shared" si="0"/>
        <v>1.8499999999999996</v>
      </c>
      <c r="R10" s="10">
        <f t="shared" si="5"/>
        <v>2.7464999999999993</v>
      </c>
      <c r="S10" s="11">
        <f t="shared" si="1"/>
        <v>15.746499999999999</v>
      </c>
      <c r="T10" s="12">
        <f t="shared" si="2"/>
        <v>0.5</v>
      </c>
      <c r="U10" s="13">
        <f t="shared" si="3"/>
        <v>0.21126923076923071</v>
      </c>
      <c r="V10" s="14">
        <f>COUNTIF($L$2:L10,1)</f>
        <v>4</v>
      </c>
      <c r="W10">
        <v>8</v>
      </c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</row>
    <row r="11" spans="1:245" ht="25.5" x14ac:dyDescent="0.2">
      <c r="A11" s="3">
        <v>9</v>
      </c>
      <c r="B11" s="4">
        <v>43011</v>
      </c>
      <c r="C11" s="3" t="s">
        <v>71</v>
      </c>
      <c r="D11" s="3" t="s">
        <v>27</v>
      </c>
      <c r="E11" s="3">
        <v>2</v>
      </c>
      <c r="F11" s="3" t="s">
        <v>72</v>
      </c>
      <c r="G11" s="3" t="s">
        <v>25</v>
      </c>
      <c r="H11" s="3" t="s">
        <v>29</v>
      </c>
      <c r="I11" s="3" t="s">
        <v>14</v>
      </c>
      <c r="J11" s="5" t="s">
        <v>73</v>
      </c>
      <c r="K11" s="34"/>
      <c r="L11" s="6" t="s">
        <v>16</v>
      </c>
      <c r="M11" s="7">
        <v>3.1</v>
      </c>
      <c r="N11" s="8">
        <v>1</v>
      </c>
      <c r="O11" s="9" t="s">
        <v>23</v>
      </c>
      <c r="P11" s="8">
        <f t="shared" si="4"/>
        <v>14</v>
      </c>
      <c r="Q11" s="38">
        <f t="shared" si="0"/>
        <v>-1</v>
      </c>
      <c r="R11" s="10">
        <f t="shared" si="5"/>
        <v>1.7464999999999993</v>
      </c>
      <c r="S11" s="11">
        <f t="shared" si="1"/>
        <v>15.746499999999999</v>
      </c>
      <c r="T11" s="12">
        <f t="shared" si="2"/>
        <v>0.44444444444444442</v>
      </c>
      <c r="U11" s="13">
        <f t="shared" si="3"/>
        <v>0.12474999999999994</v>
      </c>
      <c r="V11" s="14">
        <f>COUNTIF($L$2:L11,1)</f>
        <v>4</v>
      </c>
      <c r="W11">
        <v>9</v>
      </c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</row>
    <row r="12" spans="1:245" ht="25.5" x14ac:dyDescent="0.2">
      <c r="A12" s="3">
        <v>10</v>
      </c>
      <c r="B12" s="4">
        <v>43011</v>
      </c>
      <c r="C12" s="3" t="s">
        <v>74</v>
      </c>
      <c r="D12" s="3" t="s">
        <v>34</v>
      </c>
      <c r="E12" s="3">
        <v>2</v>
      </c>
      <c r="F12" s="3" t="s">
        <v>37</v>
      </c>
      <c r="G12" s="3" t="s">
        <v>26</v>
      </c>
      <c r="H12" s="3" t="s">
        <v>49</v>
      </c>
      <c r="I12" s="3" t="s">
        <v>14</v>
      </c>
      <c r="J12" s="15" t="s">
        <v>75</v>
      </c>
      <c r="K12" s="34"/>
      <c r="L12" s="6" t="s">
        <v>17</v>
      </c>
      <c r="M12" s="7">
        <v>2.38</v>
      </c>
      <c r="N12" s="8">
        <v>1</v>
      </c>
      <c r="O12" s="9" t="s">
        <v>15</v>
      </c>
      <c r="P12" s="8">
        <f t="shared" si="4"/>
        <v>15</v>
      </c>
      <c r="Q12" s="35">
        <f t="shared" si="0"/>
        <v>1.38</v>
      </c>
      <c r="R12" s="10">
        <f t="shared" si="5"/>
        <v>3.1264999999999992</v>
      </c>
      <c r="S12" s="11">
        <f t="shared" si="1"/>
        <v>18.1265</v>
      </c>
      <c r="T12" s="12">
        <f t="shared" si="2"/>
        <v>0.5</v>
      </c>
      <c r="U12" s="13">
        <f t="shared" si="3"/>
        <v>0.20843333333333333</v>
      </c>
      <c r="V12" s="14">
        <f>COUNTIF($L$2:L12,1)</f>
        <v>5</v>
      </c>
      <c r="W12">
        <v>10</v>
      </c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</row>
    <row r="13" spans="1:245" ht="15.75" customHeight="1" x14ac:dyDescent="0.2">
      <c r="A13" s="3">
        <v>11</v>
      </c>
      <c r="B13" s="4">
        <v>43011</v>
      </c>
      <c r="C13" s="3" t="s">
        <v>76</v>
      </c>
      <c r="D13" s="3" t="s">
        <v>34</v>
      </c>
      <c r="E13" s="3">
        <v>1</v>
      </c>
      <c r="F13" s="36" t="s">
        <v>77</v>
      </c>
      <c r="G13" s="3" t="s">
        <v>25</v>
      </c>
      <c r="H13" s="3" t="s">
        <v>32</v>
      </c>
      <c r="I13" s="3" t="s">
        <v>14</v>
      </c>
      <c r="J13" s="5" t="s">
        <v>78</v>
      </c>
      <c r="K13" s="34"/>
      <c r="L13" s="6" t="s">
        <v>16</v>
      </c>
      <c r="M13" s="7">
        <v>1.76</v>
      </c>
      <c r="N13" s="8">
        <v>2</v>
      </c>
      <c r="O13" s="9" t="s">
        <v>15</v>
      </c>
      <c r="P13" s="8">
        <f t="shared" si="4"/>
        <v>17</v>
      </c>
      <c r="Q13" s="38">
        <f t="shared" si="0"/>
        <v>-2</v>
      </c>
      <c r="R13" s="10">
        <f t="shared" si="5"/>
        <v>1.1264999999999992</v>
      </c>
      <c r="S13" s="11">
        <f t="shared" si="1"/>
        <v>18.1265</v>
      </c>
      <c r="T13" s="12">
        <f t="shared" si="2"/>
        <v>0.45454545454545453</v>
      </c>
      <c r="U13" s="13">
        <f t="shared" si="3"/>
        <v>6.6264705882352948E-2</v>
      </c>
      <c r="V13" s="14">
        <f>COUNTIF($L$2:L13,1)</f>
        <v>5</v>
      </c>
      <c r="W13">
        <v>11</v>
      </c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</row>
    <row r="14" spans="1:245" ht="12.75" x14ac:dyDescent="0.2">
      <c r="A14" s="3">
        <v>12</v>
      </c>
      <c r="B14" s="4">
        <v>43011</v>
      </c>
      <c r="C14" s="3" t="s">
        <v>79</v>
      </c>
      <c r="D14" s="3" t="s">
        <v>34</v>
      </c>
      <c r="E14" s="3">
        <v>1</v>
      </c>
      <c r="F14" s="3" t="s">
        <v>80</v>
      </c>
      <c r="G14" s="3" t="s">
        <v>28</v>
      </c>
      <c r="H14" s="3" t="s">
        <v>29</v>
      </c>
      <c r="I14" s="3" t="s">
        <v>30</v>
      </c>
      <c r="J14" s="15" t="s">
        <v>81</v>
      </c>
      <c r="K14" s="34"/>
      <c r="L14" s="6" t="s">
        <v>17</v>
      </c>
      <c r="M14" s="7">
        <v>1.875</v>
      </c>
      <c r="N14" s="8">
        <v>1</v>
      </c>
      <c r="O14" s="9" t="s">
        <v>23</v>
      </c>
      <c r="P14" s="8">
        <f t="shared" si="4"/>
        <v>18</v>
      </c>
      <c r="Q14" s="35">
        <f t="shared" si="0"/>
        <v>0.78125</v>
      </c>
      <c r="R14" s="10">
        <f t="shared" si="5"/>
        <v>1.9077499999999992</v>
      </c>
      <c r="S14" s="11">
        <f t="shared" si="1"/>
        <v>19.90775</v>
      </c>
      <c r="T14" s="12">
        <f t="shared" si="2"/>
        <v>0.5</v>
      </c>
      <c r="U14" s="13">
        <f t="shared" si="3"/>
        <v>0.10598611111111111</v>
      </c>
      <c r="V14" s="14">
        <f>COUNTIF($L$2:L14,1)</f>
        <v>6</v>
      </c>
      <c r="W14">
        <v>12</v>
      </c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</row>
    <row r="15" spans="1:245" ht="16.5" customHeight="1" x14ac:dyDescent="0.2">
      <c r="A15" s="3">
        <v>13</v>
      </c>
      <c r="B15" s="4">
        <v>43012</v>
      </c>
      <c r="C15" s="3" t="s">
        <v>82</v>
      </c>
      <c r="D15" s="3" t="s">
        <v>27</v>
      </c>
      <c r="E15" s="3">
        <v>1</v>
      </c>
      <c r="F15" s="3" t="s">
        <v>83</v>
      </c>
      <c r="G15" s="3" t="s">
        <v>28</v>
      </c>
      <c r="H15" s="3" t="s">
        <v>32</v>
      </c>
      <c r="I15" s="3" t="s">
        <v>14</v>
      </c>
      <c r="J15" s="5" t="s">
        <v>31</v>
      </c>
      <c r="K15" s="34"/>
      <c r="L15" s="6" t="s">
        <v>16</v>
      </c>
      <c r="M15" s="7">
        <v>1.77</v>
      </c>
      <c r="N15" s="8">
        <v>1.5</v>
      </c>
      <c r="O15" s="9" t="s">
        <v>15</v>
      </c>
      <c r="P15" s="8">
        <f t="shared" si="4"/>
        <v>19.5</v>
      </c>
      <c r="Q15" s="38">
        <f t="shared" si="0"/>
        <v>-1.5</v>
      </c>
      <c r="R15" s="10">
        <f t="shared" si="5"/>
        <v>0.40774999999999917</v>
      </c>
      <c r="S15" s="11">
        <f t="shared" si="1"/>
        <v>19.90775</v>
      </c>
      <c r="T15" s="12">
        <f t="shared" si="2"/>
        <v>0.46153846153846156</v>
      </c>
      <c r="U15" s="13">
        <f t="shared" si="3"/>
        <v>2.0910256410256414E-2</v>
      </c>
      <c r="V15" s="14">
        <f>COUNTIF($L$2:L15,1)</f>
        <v>6</v>
      </c>
      <c r="W15">
        <v>13</v>
      </c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</row>
    <row r="16" spans="1:245" ht="12.75" x14ac:dyDescent="0.2">
      <c r="A16" s="3">
        <v>14</v>
      </c>
      <c r="B16" s="4">
        <v>43013</v>
      </c>
      <c r="C16" s="3" t="s">
        <v>84</v>
      </c>
      <c r="D16" s="3" t="s">
        <v>85</v>
      </c>
      <c r="E16" s="3">
        <v>1</v>
      </c>
      <c r="F16" s="3" t="s">
        <v>86</v>
      </c>
      <c r="G16" s="3" t="s">
        <v>28</v>
      </c>
      <c r="H16" s="3" t="s">
        <v>29</v>
      </c>
      <c r="I16" s="3" t="s">
        <v>30</v>
      </c>
      <c r="J16" s="5" t="s">
        <v>87</v>
      </c>
      <c r="K16" s="34"/>
      <c r="L16" s="6" t="s">
        <v>16</v>
      </c>
      <c r="M16" s="7">
        <v>1.83</v>
      </c>
      <c r="N16" s="8">
        <v>1.5</v>
      </c>
      <c r="O16" s="9" t="s">
        <v>23</v>
      </c>
      <c r="P16" s="8">
        <f t="shared" si="4"/>
        <v>21</v>
      </c>
      <c r="Q16" s="38">
        <f t="shared" si="0"/>
        <v>-1.5</v>
      </c>
      <c r="R16" s="10">
        <f t="shared" si="5"/>
        <v>-1.0922500000000008</v>
      </c>
      <c r="S16" s="11">
        <f t="shared" si="1"/>
        <v>19.90775</v>
      </c>
      <c r="T16" s="12">
        <f t="shared" si="2"/>
        <v>0.42857142857142855</v>
      </c>
      <c r="U16" s="13">
        <f t="shared" si="3"/>
        <v>-5.2011904761904759E-2</v>
      </c>
      <c r="V16" s="14">
        <f>COUNTIF($L$2:L16,1)</f>
        <v>6</v>
      </c>
      <c r="W16">
        <v>14</v>
      </c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</row>
    <row r="17" spans="1:245" ht="15.75" customHeight="1" x14ac:dyDescent="0.2">
      <c r="A17" s="3">
        <v>15</v>
      </c>
      <c r="B17" s="4">
        <v>43013</v>
      </c>
      <c r="C17" s="3" t="s">
        <v>88</v>
      </c>
      <c r="D17" s="3" t="s">
        <v>89</v>
      </c>
      <c r="E17" s="3">
        <v>1</v>
      </c>
      <c r="F17" s="3" t="s">
        <v>90</v>
      </c>
      <c r="G17" s="3" t="s">
        <v>26</v>
      </c>
      <c r="H17" s="3" t="s">
        <v>29</v>
      </c>
      <c r="I17" s="3" t="s">
        <v>14</v>
      </c>
      <c r="J17" s="15" t="s">
        <v>91</v>
      </c>
      <c r="K17" s="34"/>
      <c r="L17" s="6" t="s">
        <v>17</v>
      </c>
      <c r="M17" s="7">
        <v>2.0499999999999998</v>
      </c>
      <c r="N17" s="8">
        <v>1.5</v>
      </c>
      <c r="O17" s="9" t="s">
        <v>23</v>
      </c>
      <c r="P17" s="8">
        <f t="shared" si="4"/>
        <v>22.5</v>
      </c>
      <c r="Q17" s="35">
        <f t="shared" si="0"/>
        <v>1.4212499999999997</v>
      </c>
      <c r="R17" s="10">
        <f t="shared" si="5"/>
        <v>0.32899999999999885</v>
      </c>
      <c r="S17" s="11">
        <f t="shared" si="1"/>
        <v>22.829000000000001</v>
      </c>
      <c r="T17" s="12">
        <f t="shared" si="2"/>
        <v>0.46666666666666667</v>
      </c>
      <c r="U17" s="13">
        <f t="shared" si="3"/>
        <v>1.462222222222225E-2</v>
      </c>
      <c r="V17" s="14">
        <f>COUNTIF($L$2:L17,1)</f>
        <v>7</v>
      </c>
      <c r="W17">
        <v>15</v>
      </c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</row>
    <row r="18" spans="1:245" ht="12.75" x14ac:dyDescent="0.2">
      <c r="A18" s="3">
        <v>16</v>
      </c>
      <c r="B18" s="4">
        <v>43013</v>
      </c>
      <c r="C18" s="3" t="s">
        <v>92</v>
      </c>
      <c r="D18" s="3" t="s">
        <v>89</v>
      </c>
      <c r="E18" s="3">
        <v>1</v>
      </c>
      <c r="F18" s="3" t="s">
        <v>93</v>
      </c>
      <c r="G18" s="3" t="s">
        <v>26</v>
      </c>
      <c r="H18" s="3" t="s">
        <v>29</v>
      </c>
      <c r="I18" s="3" t="s">
        <v>30</v>
      </c>
      <c r="J18" s="5" t="s">
        <v>94</v>
      </c>
      <c r="K18" s="34"/>
      <c r="L18" s="6" t="s">
        <v>16</v>
      </c>
      <c r="M18" s="7">
        <v>1.9</v>
      </c>
      <c r="N18" s="8">
        <v>1</v>
      </c>
      <c r="O18" s="9" t="s">
        <v>23</v>
      </c>
      <c r="P18" s="8">
        <f t="shared" si="4"/>
        <v>23.5</v>
      </c>
      <c r="Q18" s="38">
        <f t="shared" si="0"/>
        <v>-1</v>
      </c>
      <c r="R18" s="10">
        <f t="shared" si="5"/>
        <v>-0.67100000000000115</v>
      </c>
      <c r="S18" s="11">
        <f t="shared" si="1"/>
        <v>22.829000000000001</v>
      </c>
      <c r="T18" s="12">
        <f t="shared" si="2"/>
        <v>0.4375</v>
      </c>
      <c r="U18" s="13">
        <f t="shared" si="3"/>
        <v>-2.8553191489361675E-2</v>
      </c>
      <c r="V18" s="14">
        <f>COUNTIF($L$2:L18,1)</f>
        <v>7</v>
      </c>
      <c r="W18">
        <v>16</v>
      </c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</row>
    <row r="19" spans="1:245" ht="25.5" x14ac:dyDescent="0.2">
      <c r="A19" s="3">
        <v>17</v>
      </c>
      <c r="B19" s="4">
        <v>43013</v>
      </c>
      <c r="C19" s="3" t="s">
        <v>95</v>
      </c>
      <c r="D19" s="3" t="s">
        <v>344</v>
      </c>
      <c r="E19" s="3">
        <v>2</v>
      </c>
      <c r="F19" s="3" t="s">
        <v>96</v>
      </c>
      <c r="G19" s="3" t="s">
        <v>346</v>
      </c>
      <c r="H19" s="3" t="s">
        <v>49</v>
      </c>
      <c r="I19" s="3" t="s">
        <v>14</v>
      </c>
      <c r="J19" s="15" t="s">
        <v>97</v>
      </c>
      <c r="K19" s="34" t="s">
        <v>53</v>
      </c>
      <c r="L19" s="6" t="s">
        <v>16</v>
      </c>
      <c r="M19" s="7">
        <v>2.16</v>
      </c>
      <c r="N19" s="8">
        <v>1.5</v>
      </c>
      <c r="O19" s="9" t="s">
        <v>15</v>
      </c>
      <c r="P19" s="8">
        <f t="shared" si="4"/>
        <v>25</v>
      </c>
      <c r="Q19" s="38">
        <f t="shared" si="0"/>
        <v>-1.5</v>
      </c>
      <c r="R19" s="10">
        <f t="shared" si="5"/>
        <v>-2.1710000000000012</v>
      </c>
      <c r="S19" s="11">
        <f t="shared" si="1"/>
        <v>22.829000000000001</v>
      </c>
      <c r="T19" s="12">
        <f t="shared" si="2"/>
        <v>0.41176470588235292</v>
      </c>
      <c r="U19" s="13">
        <f t="shared" si="3"/>
        <v>-8.6839999999999973E-2</v>
      </c>
      <c r="V19" s="14">
        <f>COUNTIF($L$2:L19,1)</f>
        <v>7</v>
      </c>
      <c r="W19">
        <v>17</v>
      </c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</row>
    <row r="20" spans="1:245" ht="25.5" x14ac:dyDescent="0.2">
      <c r="A20" s="3">
        <v>18</v>
      </c>
      <c r="B20" s="4">
        <v>43013</v>
      </c>
      <c r="C20" s="3" t="s">
        <v>98</v>
      </c>
      <c r="D20" s="3" t="s">
        <v>27</v>
      </c>
      <c r="E20" s="3">
        <v>2</v>
      </c>
      <c r="F20" s="3" t="s">
        <v>99</v>
      </c>
      <c r="G20" s="3" t="s">
        <v>26</v>
      </c>
      <c r="H20" s="3" t="s">
        <v>49</v>
      </c>
      <c r="I20" s="3" t="s">
        <v>14</v>
      </c>
      <c r="J20" s="15" t="s">
        <v>100</v>
      </c>
      <c r="K20" s="34"/>
      <c r="L20" s="6" t="s">
        <v>17</v>
      </c>
      <c r="M20" s="7">
        <v>2.17</v>
      </c>
      <c r="N20" s="8">
        <v>1.5</v>
      </c>
      <c r="O20" s="9" t="s">
        <v>15</v>
      </c>
      <c r="P20" s="8">
        <f t="shared" si="4"/>
        <v>26.5</v>
      </c>
      <c r="Q20" s="35">
        <f t="shared" si="0"/>
        <v>1.7549999999999999</v>
      </c>
      <c r="R20" s="10">
        <f t="shared" si="5"/>
        <v>-0.41600000000000126</v>
      </c>
      <c r="S20" s="11">
        <f t="shared" si="1"/>
        <v>26.084</v>
      </c>
      <c r="T20" s="12">
        <f t="shared" si="2"/>
        <v>0.44444444444444442</v>
      </c>
      <c r="U20" s="13">
        <f t="shared" si="3"/>
        <v>-1.5698113207547184E-2</v>
      </c>
      <c r="V20" s="14">
        <f>COUNTIF($L$2:L20,1)</f>
        <v>8</v>
      </c>
      <c r="W20">
        <v>18</v>
      </c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</row>
    <row r="21" spans="1:245" ht="16.5" customHeight="1" x14ac:dyDescent="0.2">
      <c r="A21" s="3">
        <v>19</v>
      </c>
      <c r="B21" s="4">
        <v>43014</v>
      </c>
      <c r="C21" s="3" t="s">
        <v>101</v>
      </c>
      <c r="D21" s="3" t="s">
        <v>34</v>
      </c>
      <c r="E21" s="3">
        <v>1</v>
      </c>
      <c r="F21" s="3">
        <v>2</v>
      </c>
      <c r="G21" s="3" t="s">
        <v>25</v>
      </c>
      <c r="H21" s="3" t="s">
        <v>32</v>
      </c>
      <c r="I21" s="3" t="s">
        <v>14</v>
      </c>
      <c r="J21" s="15" t="s">
        <v>36</v>
      </c>
      <c r="K21" s="34"/>
      <c r="L21" s="6" t="s">
        <v>17</v>
      </c>
      <c r="M21" s="7">
        <v>2.4500000000000002</v>
      </c>
      <c r="N21" s="8">
        <v>3</v>
      </c>
      <c r="O21" s="9" t="s">
        <v>15</v>
      </c>
      <c r="P21" s="8">
        <f t="shared" si="4"/>
        <v>29.5</v>
      </c>
      <c r="Q21" s="35">
        <f t="shared" si="0"/>
        <v>4.3500000000000005</v>
      </c>
      <c r="R21" s="10">
        <f t="shared" si="5"/>
        <v>3.9339999999999993</v>
      </c>
      <c r="S21" s="11">
        <f t="shared" si="1"/>
        <v>33.433999999999997</v>
      </c>
      <c r="T21" s="12">
        <f t="shared" si="2"/>
        <v>0.47368421052631576</v>
      </c>
      <c r="U21" s="13">
        <f t="shared" si="3"/>
        <v>0.13335593220338973</v>
      </c>
      <c r="V21" s="14">
        <f>COUNTIF($L$2:L21,1)</f>
        <v>9</v>
      </c>
      <c r="W21">
        <v>19</v>
      </c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</row>
    <row r="22" spans="1:245" ht="17.25" customHeight="1" x14ac:dyDescent="0.2">
      <c r="A22" s="3">
        <v>20</v>
      </c>
      <c r="B22" s="4">
        <v>43014</v>
      </c>
      <c r="C22" s="3" t="s">
        <v>101</v>
      </c>
      <c r="D22" s="3" t="s">
        <v>34</v>
      </c>
      <c r="E22" s="3">
        <v>1</v>
      </c>
      <c r="F22" s="3" t="s">
        <v>52</v>
      </c>
      <c r="G22" s="3" t="s">
        <v>25</v>
      </c>
      <c r="H22" s="3" t="s">
        <v>29</v>
      </c>
      <c r="I22" s="3" t="s">
        <v>14</v>
      </c>
      <c r="J22" s="15" t="s">
        <v>36</v>
      </c>
      <c r="K22" s="34"/>
      <c r="L22" s="6" t="s">
        <v>17</v>
      </c>
      <c r="M22" s="7">
        <v>2</v>
      </c>
      <c r="N22" s="8">
        <v>5</v>
      </c>
      <c r="O22" s="9" t="s">
        <v>23</v>
      </c>
      <c r="P22" s="8">
        <f t="shared" si="4"/>
        <v>34.5</v>
      </c>
      <c r="Q22" s="35">
        <f t="shared" si="0"/>
        <v>4.5</v>
      </c>
      <c r="R22" s="10">
        <f t="shared" si="5"/>
        <v>8.4339999999999993</v>
      </c>
      <c r="S22" s="11">
        <f t="shared" si="1"/>
        <v>42.933999999999997</v>
      </c>
      <c r="T22" s="12">
        <f t="shared" si="2"/>
        <v>0.5</v>
      </c>
      <c r="U22" s="13">
        <f t="shared" si="3"/>
        <v>0.24446376811594195</v>
      </c>
      <c r="V22" s="14">
        <f>COUNTIF($L$2:L22,1)</f>
        <v>10</v>
      </c>
      <c r="W22">
        <v>20</v>
      </c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</row>
    <row r="23" spans="1:245" ht="17.25" customHeight="1" x14ac:dyDescent="0.2">
      <c r="A23" s="3">
        <v>21</v>
      </c>
      <c r="B23" s="4">
        <v>43014</v>
      </c>
      <c r="C23" s="3" t="s">
        <v>102</v>
      </c>
      <c r="D23" s="3" t="s">
        <v>61</v>
      </c>
      <c r="E23" s="3">
        <v>1</v>
      </c>
      <c r="F23" s="3" t="s">
        <v>52</v>
      </c>
      <c r="G23" s="3" t="s">
        <v>26</v>
      </c>
      <c r="H23" s="3" t="s">
        <v>29</v>
      </c>
      <c r="I23" s="3" t="s">
        <v>14</v>
      </c>
      <c r="J23" s="15" t="s">
        <v>43</v>
      </c>
      <c r="K23" s="34"/>
      <c r="L23" s="6" t="s">
        <v>17</v>
      </c>
      <c r="M23" s="7">
        <v>2</v>
      </c>
      <c r="N23" s="8">
        <v>1.5</v>
      </c>
      <c r="O23" s="9" t="s">
        <v>23</v>
      </c>
      <c r="P23" s="8">
        <f t="shared" si="4"/>
        <v>36</v>
      </c>
      <c r="Q23" s="35">
        <f t="shared" si="0"/>
        <v>1.3499999999999996</v>
      </c>
      <c r="R23" s="10">
        <f t="shared" si="5"/>
        <v>9.7839999999999989</v>
      </c>
      <c r="S23" s="11">
        <f t="shared" si="1"/>
        <v>45.783999999999999</v>
      </c>
      <c r="T23" s="12">
        <f t="shared" si="2"/>
        <v>0.52380952380952384</v>
      </c>
      <c r="U23" s="13">
        <f t="shared" si="3"/>
        <v>0.27177777777777773</v>
      </c>
      <c r="V23" s="14">
        <f>COUNTIF($L$2:L23,1)</f>
        <v>11</v>
      </c>
      <c r="W23">
        <v>21</v>
      </c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</row>
    <row r="24" spans="1:245" ht="25.5" x14ac:dyDescent="0.2">
      <c r="A24" s="3">
        <v>22</v>
      </c>
      <c r="B24" s="4">
        <v>43014</v>
      </c>
      <c r="C24" s="3" t="s">
        <v>103</v>
      </c>
      <c r="D24" s="3" t="s">
        <v>34</v>
      </c>
      <c r="E24" s="3">
        <v>2</v>
      </c>
      <c r="F24" s="3" t="s">
        <v>38</v>
      </c>
      <c r="G24" s="3" t="s">
        <v>25</v>
      </c>
      <c r="H24" s="3" t="s">
        <v>49</v>
      </c>
      <c r="I24" s="3" t="s">
        <v>14</v>
      </c>
      <c r="J24" s="15" t="s">
        <v>104</v>
      </c>
      <c r="K24" s="34"/>
      <c r="L24" s="6" t="s">
        <v>17</v>
      </c>
      <c r="M24" s="7">
        <v>2.0099999999999998</v>
      </c>
      <c r="N24" s="8">
        <v>4.5</v>
      </c>
      <c r="O24" s="9" t="s">
        <v>15</v>
      </c>
      <c r="P24" s="8">
        <f t="shared" si="4"/>
        <v>40.5</v>
      </c>
      <c r="Q24" s="35">
        <f t="shared" si="0"/>
        <v>4.5449999999999982</v>
      </c>
      <c r="R24" s="10">
        <f t="shared" si="5"/>
        <v>14.328999999999997</v>
      </c>
      <c r="S24" s="11">
        <f t="shared" si="1"/>
        <v>54.828999999999994</v>
      </c>
      <c r="T24" s="12">
        <f t="shared" si="2"/>
        <v>0.54545454545454541</v>
      </c>
      <c r="U24" s="13">
        <f t="shared" si="3"/>
        <v>0.35380246913580232</v>
      </c>
      <c r="V24" s="14">
        <f>COUNTIF($L$2:L24,1)</f>
        <v>12</v>
      </c>
      <c r="W24">
        <v>22</v>
      </c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</row>
    <row r="25" spans="1:245" ht="25.5" x14ac:dyDescent="0.2">
      <c r="A25" s="3">
        <v>23</v>
      </c>
      <c r="B25" s="4">
        <v>43014</v>
      </c>
      <c r="C25" s="3" t="s">
        <v>105</v>
      </c>
      <c r="D25" s="3" t="s">
        <v>344</v>
      </c>
      <c r="E25" s="3">
        <v>2</v>
      </c>
      <c r="F25" s="3" t="s">
        <v>106</v>
      </c>
      <c r="G25" s="3" t="s">
        <v>346</v>
      </c>
      <c r="H25" s="3" t="s">
        <v>29</v>
      </c>
      <c r="I25" s="3" t="s">
        <v>14</v>
      </c>
      <c r="J25" s="15" t="s">
        <v>107</v>
      </c>
      <c r="K25" s="34"/>
      <c r="L25" s="6" t="s">
        <v>17</v>
      </c>
      <c r="M25" s="7">
        <v>2.3199999999999998</v>
      </c>
      <c r="N25" s="8">
        <v>2</v>
      </c>
      <c r="O25" s="9" t="s">
        <v>23</v>
      </c>
      <c r="P25" s="8">
        <f t="shared" si="4"/>
        <v>42.5</v>
      </c>
      <c r="Q25" s="35">
        <f t="shared" si="0"/>
        <v>2.4079999999999995</v>
      </c>
      <c r="R25" s="10">
        <f t="shared" si="5"/>
        <v>16.736999999999995</v>
      </c>
      <c r="S25" s="11">
        <f t="shared" si="1"/>
        <v>59.236999999999995</v>
      </c>
      <c r="T25" s="12">
        <f t="shared" si="2"/>
        <v>0.56521739130434778</v>
      </c>
      <c r="U25" s="13">
        <f t="shared" si="3"/>
        <v>0.39381176470588225</v>
      </c>
      <c r="V25" s="14">
        <f>COUNTIF($L$2:L25,1)</f>
        <v>13</v>
      </c>
      <c r="W25">
        <v>23</v>
      </c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</row>
    <row r="26" spans="1:245" ht="25.5" x14ac:dyDescent="0.2">
      <c r="A26" s="3">
        <v>24</v>
      </c>
      <c r="B26" s="4">
        <v>43014</v>
      </c>
      <c r="C26" s="3" t="s">
        <v>108</v>
      </c>
      <c r="D26" s="3" t="s">
        <v>27</v>
      </c>
      <c r="E26" s="3">
        <v>2</v>
      </c>
      <c r="F26" s="3" t="s">
        <v>33</v>
      </c>
      <c r="G26" s="3" t="s">
        <v>28</v>
      </c>
      <c r="H26" s="3" t="s">
        <v>32</v>
      </c>
      <c r="I26" s="3" t="s">
        <v>30</v>
      </c>
      <c r="J26" s="5" t="s">
        <v>109</v>
      </c>
      <c r="K26" s="34"/>
      <c r="L26" s="6" t="s">
        <v>16</v>
      </c>
      <c r="M26" s="7">
        <v>1.9179999999999999</v>
      </c>
      <c r="N26" s="8">
        <v>1.5</v>
      </c>
      <c r="O26" s="9" t="s">
        <v>15</v>
      </c>
      <c r="P26" s="8">
        <f t="shared" si="4"/>
        <v>44</v>
      </c>
      <c r="Q26" s="38">
        <f t="shared" si="0"/>
        <v>-1.5</v>
      </c>
      <c r="R26" s="10">
        <f t="shared" si="5"/>
        <v>15.236999999999995</v>
      </c>
      <c r="S26" s="11">
        <f t="shared" si="1"/>
        <v>59.236999999999995</v>
      </c>
      <c r="T26" s="12">
        <f t="shared" si="2"/>
        <v>0.54166666666666663</v>
      </c>
      <c r="U26" s="13">
        <f t="shared" si="3"/>
        <v>0.34629545454545441</v>
      </c>
      <c r="V26" s="14">
        <f>COUNTIF($L$2:L26,1)</f>
        <v>13</v>
      </c>
      <c r="W26">
        <v>24</v>
      </c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</row>
    <row r="27" spans="1:245" ht="16.5" customHeight="1" x14ac:dyDescent="0.2">
      <c r="A27" s="3">
        <v>25</v>
      </c>
      <c r="B27" s="4">
        <v>43015</v>
      </c>
      <c r="C27" s="3" t="s">
        <v>110</v>
      </c>
      <c r="D27" s="3" t="s">
        <v>34</v>
      </c>
      <c r="E27" s="3">
        <v>1</v>
      </c>
      <c r="F27" s="3">
        <v>2</v>
      </c>
      <c r="G27" s="3" t="s">
        <v>25</v>
      </c>
      <c r="H27" s="3" t="s">
        <v>49</v>
      </c>
      <c r="I27" s="3" t="s">
        <v>14</v>
      </c>
      <c r="J27" s="5" t="s">
        <v>40</v>
      </c>
      <c r="K27" s="34" t="s">
        <v>111</v>
      </c>
      <c r="L27" s="6" t="s">
        <v>16</v>
      </c>
      <c r="M27" s="7">
        <v>2.4500000000000002</v>
      </c>
      <c r="N27" s="8">
        <v>2.5</v>
      </c>
      <c r="O27" s="9" t="s">
        <v>15</v>
      </c>
      <c r="P27" s="8">
        <f t="shared" si="4"/>
        <v>46.5</v>
      </c>
      <c r="Q27" s="38">
        <f t="shared" si="0"/>
        <v>-2.5</v>
      </c>
      <c r="R27" s="10">
        <f t="shared" si="5"/>
        <v>12.736999999999995</v>
      </c>
      <c r="S27" s="11">
        <f t="shared" si="1"/>
        <v>59.236999999999995</v>
      </c>
      <c r="T27" s="12">
        <f t="shared" si="2"/>
        <v>0.52</v>
      </c>
      <c r="U27" s="13">
        <f t="shared" si="3"/>
        <v>0.27391397849462357</v>
      </c>
      <c r="V27" s="14">
        <f>COUNTIF($L$2:L27,1)</f>
        <v>13</v>
      </c>
      <c r="W27">
        <v>25</v>
      </c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</row>
    <row r="28" spans="1:245" ht="15" customHeight="1" x14ac:dyDescent="0.2">
      <c r="A28" s="3">
        <v>26</v>
      </c>
      <c r="B28" s="4">
        <v>43015</v>
      </c>
      <c r="C28" s="3" t="s">
        <v>112</v>
      </c>
      <c r="D28" s="3" t="s">
        <v>34</v>
      </c>
      <c r="E28" s="3">
        <v>6</v>
      </c>
      <c r="F28" s="3">
        <v>1</v>
      </c>
      <c r="G28" s="3" t="s">
        <v>25</v>
      </c>
      <c r="H28" s="3" t="s">
        <v>29</v>
      </c>
      <c r="I28" s="3" t="s">
        <v>14</v>
      </c>
      <c r="J28" s="5" t="s">
        <v>113</v>
      </c>
      <c r="K28" s="34"/>
      <c r="L28" s="6" t="s">
        <v>16</v>
      </c>
      <c r="M28" s="7">
        <v>23.9</v>
      </c>
      <c r="N28" s="8">
        <v>0.5</v>
      </c>
      <c r="O28" s="9" t="s">
        <v>23</v>
      </c>
      <c r="P28" s="8">
        <f t="shared" si="4"/>
        <v>47</v>
      </c>
      <c r="Q28" s="38">
        <f t="shared" si="0"/>
        <v>-0.5</v>
      </c>
      <c r="R28" s="10">
        <f t="shared" si="5"/>
        <v>12.236999999999995</v>
      </c>
      <c r="S28" s="11">
        <f t="shared" si="1"/>
        <v>59.236999999999995</v>
      </c>
      <c r="T28" s="12">
        <f t="shared" si="2"/>
        <v>0.5</v>
      </c>
      <c r="U28" s="13">
        <f t="shared" si="3"/>
        <v>0.26036170212765947</v>
      </c>
      <c r="V28" s="14">
        <f>COUNTIF($L$2:L28,1)</f>
        <v>13</v>
      </c>
      <c r="W28">
        <v>26</v>
      </c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</row>
    <row r="29" spans="1:245" ht="15" customHeight="1" x14ac:dyDescent="0.2">
      <c r="A29" s="3">
        <v>27</v>
      </c>
      <c r="B29" s="4">
        <v>43015</v>
      </c>
      <c r="C29" s="3" t="s">
        <v>114</v>
      </c>
      <c r="D29" s="3" t="s">
        <v>34</v>
      </c>
      <c r="E29" s="3">
        <v>1</v>
      </c>
      <c r="F29" s="3" t="s">
        <v>115</v>
      </c>
      <c r="G29" s="3" t="s">
        <v>26</v>
      </c>
      <c r="H29" s="3" t="s">
        <v>45</v>
      </c>
      <c r="I29" s="3" t="s">
        <v>14</v>
      </c>
      <c r="J29" s="5" t="s">
        <v>40</v>
      </c>
      <c r="K29" s="34"/>
      <c r="L29" s="6" t="s">
        <v>16</v>
      </c>
      <c r="M29" s="7">
        <v>1.98</v>
      </c>
      <c r="N29" s="8">
        <v>1.5</v>
      </c>
      <c r="O29" s="9" t="s">
        <v>23</v>
      </c>
      <c r="P29" s="8">
        <f t="shared" si="4"/>
        <v>48.5</v>
      </c>
      <c r="Q29" s="38">
        <f t="shared" si="0"/>
        <v>-1.5</v>
      </c>
      <c r="R29" s="10">
        <f t="shared" si="5"/>
        <v>10.736999999999995</v>
      </c>
      <c r="S29" s="11">
        <f t="shared" si="1"/>
        <v>59.236999999999995</v>
      </c>
      <c r="T29" s="12">
        <f t="shared" si="2"/>
        <v>0.48148148148148145</v>
      </c>
      <c r="U29" s="13">
        <f t="shared" si="3"/>
        <v>0.22138144329896897</v>
      </c>
      <c r="V29" s="14">
        <f>COUNTIF($L$2:L29,1)</f>
        <v>13</v>
      </c>
      <c r="W29">
        <v>27</v>
      </c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</row>
    <row r="30" spans="1:245" ht="25.5" x14ac:dyDescent="0.2">
      <c r="A30" s="3">
        <v>28</v>
      </c>
      <c r="B30" s="4">
        <v>43015</v>
      </c>
      <c r="C30" s="3" t="s">
        <v>116</v>
      </c>
      <c r="D30" s="3" t="s">
        <v>344</v>
      </c>
      <c r="E30" s="3">
        <v>2</v>
      </c>
      <c r="F30" s="3" t="s">
        <v>117</v>
      </c>
      <c r="G30" s="3" t="s">
        <v>346</v>
      </c>
      <c r="H30" s="3" t="s">
        <v>49</v>
      </c>
      <c r="I30" s="3" t="s">
        <v>14</v>
      </c>
      <c r="J30" s="15" t="s">
        <v>118</v>
      </c>
      <c r="K30" s="34"/>
      <c r="L30" s="6" t="s">
        <v>17</v>
      </c>
      <c r="M30" s="7">
        <v>2.25</v>
      </c>
      <c r="N30" s="8">
        <v>1.5</v>
      </c>
      <c r="O30" s="9" t="s">
        <v>15</v>
      </c>
      <c r="P30" s="8">
        <f t="shared" si="4"/>
        <v>50</v>
      </c>
      <c r="Q30" s="35">
        <f t="shared" si="0"/>
        <v>1.875</v>
      </c>
      <c r="R30" s="10">
        <f t="shared" si="5"/>
        <v>12.611999999999995</v>
      </c>
      <c r="S30" s="11">
        <f t="shared" si="1"/>
        <v>62.611999999999995</v>
      </c>
      <c r="T30" s="12">
        <f t="shared" si="2"/>
        <v>0.5</v>
      </c>
      <c r="U30" s="13">
        <f t="shared" si="3"/>
        <v>0.25223999999999991</v>
      </c>
      <c r="V30" s="14">
        <f>COUNTIF($L$2:L30,1)</f>
        <v>14</v>
      </c>
      <c r="W30">
        <v>28</v>
      </c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</row>
    <row r="31" spans="1:245" ht="25.5" x14ac:dyDescent="0.2">
      <c r="A31" s="3">
        <v>29</v>
      </c>
      <c r="B31" s="4">
        <v>43015</v>
      </c>
      <c r="C31" s="3" t="s">
        <v>119</v>
      </c>
      <c r="D31" s="3" t="s">
        <v>34</v>
      </c>
      <c r="E31" s="3">
        <v>2</v>
      </c>
      <c r="F31" s="3" t="s">
        <v>38</v>
      </c>
      <c r="G31" s="3" t="s">
        <v>26</v>
      </c>
      <c r="H31" s="3" t="s">
        <v>49</v>
      </c>
      <c r="I31" s="3" t="s">
        <v>14</v>
      </c>
      <c r="J31" s="5" t="s">
        <v>120</v>
      </c>
      <c r="K31" s="34"/>
      <c r="L31" s="6" t="s">
        <v>16</v>
      </c>
      <c r="M31" s="7">
        <v>2.0099999999999998</v>
      </c>
      <c r="N31" s="8">
        <v>2</v>
      </c>
      <c r="O31" s="9" t="s">
        <v>15</v>
      </c>
      <c r="P31" s="8">
        <f t="shared" si="4"/>
        <v>52</v>
      </c>
      <c r="Q31" s="38">
        <f t="shared" si="0"/>
        <v>-2</v>
      </c>
      <c r="R31" s="10">
        <f t="shared" si="5"/>
        <v>10.611999999999995</v>
      </c>
      <c r="S31" s="11">
        <f t="shared" si="1"/>
        <v>62.611999999999995</v>
      </c>
      <c r="T31" s="12">
        <f t="shared" si="2"/>
        <v>0.48275862068965519</v>
      </c>
      <c r="U31" s="13">
        <f t="shared" si="3"/>
        <v>0.20407692307692299</v>
      </c>
      <c r="V31" s="14">
        <f>COUNTIF($L$2:L31,1)</f>
        <v>14</v>
      </c>
      <c r="W31">
        <v>29</v>
      </c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</row>
    <row r="32" spans="1:245" ht="25.5" x14ac:dyDescent="0.2">
      <c r="A32" s="3">
        <v>30</v>
      </c>
      <c r="B32" s="4">
        <v>43015</v>
      </c>
      <c r="C32" s="3" t="s">
        <v>121</v>
      </c>
      <c r="D32" s="3" t="s">
        <v>34</v>
      </c>
      <c r="E32" s="3">
        <v>2</v>
      </c>
      <c r="F32" s="3" t="s">
        <v>54</v>
      </c>
      <c r="G32" s="3" t="s">
        <v>26</v>
      </c>
      <c r="H32" s="3" t="s">
        <v>49</v>
      </c>
      <c r="I32" s="3" t="s">
        <v>14</v>
      </c>
      <c r="J32" s="5" t="s">
        <v>122</v>
      </c>
      <c r="K32" s="34"/>
      <c r="L32" s="6" t="s">
        <v>16</v>
      </c>
      <c r="M32" s="7">
        <v>2.5499999999999998</v>
      </c>
      <c r="N32" s="8">
        <v>1</v>
      </c>
      <c r="O32" s="9" t="s">
        <v>15</v>
      </c>
      <c r="P32" s="8">
        <f t="shared" si="4"/>
        <v>53</v>
      </c>
      <c r="Q32" s="38">
        <f t="shared" si="0"/>
        <v>-1</v>
      </c>
      <c r="R32" s="10">
        <f t="shared" si="5"/>
        <v>9.6119999999999948</v>
      </c>
      <c r="S32" s="11">
        <f t="shared" si="1"/>
        <v>62.611999999999995</v>
      </c>
      <c r="T32" s="12">
        <f t="shared" si="2"/>
        <v>0.46666666666666667</v>
      </c>
      <c r="U32" s="13">
        <f t="shared" si="3"/>
        <v>0.18135849056603764</v>
      </c>
      <c r="V32" s="14">
        <f>COUNTIF($L$2:L32,1)</f>
        <v>14</v>
      </c>
      <c r="W32">
        <v>30</v>
      </c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</row>
    <row r="33" spans="1:245" ht="25.5" x14ac:dyDescent="0.2">
      <c r="A33" s="3">
        <v>31</v>
      </c>
      <c r="B33" s="4">
        <v>43016</v>
      </c>
      <c r="C33" s="3" t="s">
        <v>123</v>
      </c>
      <c r="D33" s="3" t="s">
        <v>344</v>
      </c>
      <c r="E33" s="3">
        <v>2</v>
      </c>
      <c r="F33" s="3" t="s">
        <v>47</v>
      </c>
      <c r="G33" s="3" t="s">
        <v>346</v>
      </c>
      <c r="H33" s="3" t="s">
        <v>49</v>
      </c>
      <c r="I33" s="3" t="s">
        <v>14</v>
      </c>
      <c r="J33" s="15" t="s">
        <v>124</v>
      </c>
      <c r="K33" s="34" t="s">
        <v>125</v>
      </c>
      <c r="L33" s="6" t="s">
        <v>16</v>
      </c>
      <c r="M33" s="7">
        <v>2.09</v>
      </c>
      <c r="N33" s="8">
        <v>3</v>
      </c>
      <c r="O33" s="9" t="s">
        <v>15</v>
      </c>
      <c r="P33" s="8">
        <f t="shared" si="4"/>
        <v>56</v>
      </c>
      <c r="Q33" s="38">
        <f t="shared" si="0"/>
        <v>-3</v>
      </c>
      <c r="R33" s="10">
        <f t="shared" si="5"/>
        <v>6.6119999999999948</v>
      </c>
      <c r="S33" s="11">
        <f t="shared" si="1"/>
        <v>62.611999999999995</v>
      </c>
      <c r="T33" s="12">
        <f t="shared" si="2"/>
        <v>0.45161290322580644</v>
      </c>
      <c r="U33" s="13">
        <f t="shared" si="3"/>
        <v>0.11807142857142848</v>
      </c>
      <c r="V33" s="14">
        <f>COUNTIF($L$2:L33,1)</f>
        <v>14</v>
      </c>
      <c r="W33">
        <v>31</v>
      </c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</row>
    <row r="34" spans="1:245" ht="16.5" customHeight="1" x14ac:dyDescent="0.2">
      <c r="A34" s="3">
        <v>32</v>
      </c>
      <c r="B34" s="4">
        <v>43016</v>
      </c>
      <c r="C34" s="3" t="s">
        <v>126</v>
      </c>
      <c r="D34" s="3" t="s">
        <v>34</v>
      </c>
      <c r="E34" s="3">
        <v>1</v>
      </c>
      <c r="F34" s="3">
        <v>2</v>
      </c>
      <c r="G34" s="3" t="s">
        <v>26</v>
      </c>
      <c r="H34" s="3" t="s">
        <v>49</v>
      </c>
      <c r="I34" s="3" t="s">
        <v>14</v>
      </c>
      <c r="J34" s="5" t="s">
        <v>46</v>
      </c>
      <c r="K34" s="34"/>
      <c r="L34" s="6" t="s">
        <v>16</v>
      </c>
      <c r="M34" s="7">
        <v>2.5</v>
      </c>
      <c r="N34" s="8">
        <v>1</v>
      </c>
      <c r="O34" s="9" t="s">
        <v>15</v>
      </c>
      <c r="P34" s="8">
        <f t="shared" si="4"/>
        <v>57</v>
      </c>
      <c r="Q34" s="38">
        <f t="shared" si="0"/>
        <v>-1</v>
      </c>
      <c r="R34" s="10">
        <f t="shared" si="5"/>
        <v>5.6119999999999948</v>
      </c>
      <c r="S34" s="11">
        <f t="shared" si="1"/>
        <v>62.611999999999995</v>
      </c>
      <c r="T34" s="12">
        <f t="shared" si="2"/>
        <v>0.4375</v>
      </c>
      <c r="U34" s="13">
        <f t="shared" si="3"/>
        <v>9.8456140350877103E-2</v>
      </c>
      <c r="V34" s="14">
        <f>COUNTIF($L$2:L34,1)</f>
        <v>14</v>
      </c>
      <c r="W34">
        <v>32</v>
      </c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</row>
    <row r="35" spans="1:245" ht="15" customHeight="1" x14ac:dyDescent="0.2">
      <c r="A35" s="3">
        <v>33</v>
      </c>
      <c r="B35" s="4">
        <v>43016</v>
      </c>
      <c r="C35" s="3" t="s">
        <v>127</v>
      </c>
      <c r="D35" s="3" t="s">
        <v>34</v>
      </c>
      <c r="E35" s="3">
        <v>1</v>
      </c>
      <c r="F35" s="3">
        <v>1</v>
      </c>
      <c r="G35" s="3" t="s">
        <v>26</v>
      </c>
      <c r="H35" s="3" t="s">
        <v>32</v>
      </c>
      <c r="I35" s="3" t="s">
        <v>14</v>
      </c>
      <c r="J35" s="15" t="s">
        <v>46</v>
      </c>
      <c r="K35" s="34"/>
      <c r="L35" s="6" t="s">
        <v>17</v>
      </c>
      <c r="M35" s="7">
        <v>1.35</v>
      </c>
      <c r="N35" s="8">
        <v>2</v>
      </c>
      <c r="O35" s="9" t="s">
        <v>15</v>
      </c>
      <c r="P35" s="8">
        <f t="shared" si="4"/>
        <v>59</v>
      </c>
      <c r="Q35" s="35">
        <f t="shared" si="0"/>
        <v>0.70000000000000018</v>
      </c>
      <c r="R35" s="10">
        <f t="shared" si="5"/>
        <v>6.3119999999999949</v>
      </c>
      <c r="S35" s="11">
        <f t="shared" si="1"/>
        <v>65.311999999999998</v>
      </c>
      <c r="T35" s="12">
        <f t="shared" si="2"/>
        <v>0.45454545454545453</v>
      </c>
      <c r="U35" s="13">
        <f t="shared" si="3"/>
        <v>0.10698305084745759</v>
      </c>
      <c r="V35" s="14">
        <f>COUNTIF($L$2:L35,1)</f>
        <v>15</v>
      </c>
      <c r="W35">
        <v>33</v>
      </c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</row>
    <row r="36" spans="1:245" ht="25.5" x14ac:dyDescent="0.2">
      <c r="A36" s="3">
        <v>34</v>
      </c>
      <c r="B36" s="4">
        <v>43016</v>
      </c>
      <c r="C36" s="3" t="s">
        <v>128</v>
      </c>
      <c r="D36" s="3" t="s">
        <v>174</v>
      </c>
      <c r="E36" s="3">
        <v>2</v>
      </c>
      <c r="F36" s="3" t="s">
        <v>129</v>
      </c>
      <c r="G36" s="3" t="s">
        <v>26</v>
      </c>
      <c r="H36" s="3" t="s">
        <v>130</v>
      </c>
      <c r="I36" s="3" t="s">
        <v>14</v>
      </c>
      <c r="J36" s="15" t="s">
        <v>131</v>
      </c>
      <c r="K36" s="34"/>
      <c r="L36" s="6" t="s">
        <v>17</v>
      </c>
      <c r="M36" s="7">
        <v>2.21</v>
      </c>
      <c r="N36" s="8">
        <v>1.5</v>
      </c>
      <c r="O36" s="9" t="s">
        <v>23</v>
      </c>
      <c r="P36" s="8">
        <f t="shared" si="4"/>
        <v>60.5</v>
      </c>
      <c r="Q36" s="35">
        <f t="shared" si="0"/>
        <v>1.6492499999999999</v>
      </c>
      <c r="R36" s="10">
        <f t="shared" si="5"/>
        <v>7.9612499999999944</v>
      </c>
      <c r="S36" s="11">
        <f t="shared" si="1"/>
        <v>68.461249999999993</v>
      </c>
      <c r="T36" s="12">
        <f t="shared" si="2"/>
        <v>0.47058823529411764</v>
      </c>
      <c r="U36" s="13">
        <f t="shared" si="3"/>
        <v>0.13159090909090898</v>
      </c>
      <c r="V36" s="14">
        <f>COUNTIF($L$2:L36,1)</f>
        <v>16</v>
      </c>
      <c r="W36">
        <v>34</v>
      </c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</row>
    <row r="37" spans="1:245" ht="16.5" customHeight="1" x14ac:dyDescent="0.2">
      <c r="A37" s="3">
        <v>35</v>
      </c>
      <c r="B37" s="4">
        <v>43016</v>
      </c>
      <c r="C37" s="3" t="s">
        <v>132</v>
      </c>
      <c r="D37" s="3" t="s">
        <v>34</v>
      </c>
      <c r="E37" s="3">
        <v>1</v>
      </c>
      <c r="F37" s="3">
        <v>2</v>
      </c>
      <c r="G37" s="3" t="s">
        <v>26</v>
      </c>
      <c r="H37" s="3" t="s">
        <v>49</v>
      </c>
      <c r="I37" s="3" t="s">
        <v>14</v>
      </c>
      <c r="J37" s="15" t="s">
        <v>50</v>
      </c>
      <c r="K37" s="34"/>
      <c r="L37" s="6" t="s">
        <v>17</v>
      </c>
      <c r="M37" s="7">
        <v>2.1</v>
      </c>
      <c r="N37" s="8">
        <v>1.5</v>
      </c>
      <c r="O37" s="9" t="s">
        <v>15</v>
      </c>
      <c r="P37" s="8">
        <f t="shared" si="4"/>
        <v>62</v>
      </c>
      <c r="Q37" s="35">
        <f t="shared" si="0"/>
        <v>1.6500000000000004</v>
      </c>
      <c r="R37" s="10">
        <f t="shared" si="5"/>
        <v>9.6112499999999947</v>
      </c>
      <c r="S37" s="11">
        <f t="shared" si="1"/>
        <v>71.611249999999998</v>
      </c>
      <c r="T37" s="12">
        <f t="shared" si="2"/>
        <v>0.48571428571428571</v>
      </c>
      <c r="U37" s="13">
        <f t="shared" si="3"/>
        <v>0.15502016129032256</v>
      </c>
      <c r="V37" s="14">
        <f>COUNTIF($L$2:L37,1)</f>
        <v>17</v>
      </c>
      <c r="W37">
        <v>35</v>
      </c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</row>
    <row r="38" spans="1:245" ht="15.75" customHeight="1" x14ac:dyDescent="0.2">
      <c r="A38" s="3">
        <v>36</v>
      </c>
      <c r="B38" s="4">
        <v>43016</v>
      </c>
      <c r="C38" s="3" t="s">
        <v>133</v>
      </c>
      <c r="D38" s="3" t="s">
        <v>34</v>
      </c>
      <c r="E38" s="3">
        <v>1</v>
      </c>
      <c r="F38" s="3">
        <v>2</v>
      </c>
      <c r="G38" s="3" t="s">
        <v>26</v>
      </c>
      <c r="H38" s="3" t="s">
        <v>49</v>
      </c>
      <c r="I38" s="3" t="s">
        <v>14</v>
      </c>
      <c r="J38" s="5" t="s">
        <v>48</v>
      </c>
      <c r="K38" s="34"/>
      <c r="L38" s="6" t="s">
        <v>16</v>
      </c>
      <c r="M38" s="7">
        <v>2.75</v>
      </c>
      <c r="N38" s="8">
        <v>1.5</v>
      </c>
      <c r="O38" s="9" t="s">
        <v>15</v>
      </c>
      <c r="P38" s="8">
        <f t="shared" si="4"/>
        <v>63.5</v>
      </c>
      <c r="Q38" s="38">
        <f t="shared" si="0"/>
        <v>-1.5</v>
      </c>
      <c r="R38" s="10">
        <f t="shared" si="5"/>
        <v>8.1112499999999947</v>
      </c>
      <c r="S38" s="11">
        <f t="shared" si="1"/>
        <v>71.611249999999998</v>
      </c>
      <c r="T38" s="12">
        <f t="shared" si="2"/>
        <v>0.47222222222222221</v>
      </c>
      <c r="U38" s="13">
        <f t="shared" si="3"/>
        <v>0.12773622047244093</v>
      </c>
      <c r="V38" s="14">
        <f>COUNTIF($L$2:L38,1)</f>
        <v>17</v>
      </c>
      <c r="W38">
        <v>36</v>
      </c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</row>
    <row r="39" spans="1:245" ht="12.75" x14ac:dyDescent="0.2">
      <c r="A39" s="3">
        <v>37</v>
      </c>
      <c r="B39" s="4">
        <v>43016</v>
      </c>
      <c r="C39" s="3" t="s">
        <v>84</v>
      </c>
      <c r="D39" s="3" t="s">
        <v>85</v>
      </c>
      <c r="E39" s="3">
        <v>1</v>
      </c>
      <c r="F39" s="3" t="s">
        <v>134</v>
      </c>
      <c r="G39" s="3" t="s">
        <v>28</v>
      </c>
      <c r="H39" s="3" t="s">
        <v>29</v>
      </c>
      <c r="I39" s="3" t="s">
        <v>30</v>
      </c>
      <c r="J39" s="15" t="s">
        <v>135</v>
      </c>
      <c r="K39" s="34"/>
      <c r="L39" s="6" t="s">
        <v>17</v>
      </c>
      <c r="M39" s="7">
        <v>1.8</v>
      </c>
      <c r="N39" s="8">
        <v>1.5</v>
      </c>
      <c r="O39" s="9" t="s">
        <v>23</v>
      </c>
      <c r="P39" s="8">
        <f t="shared" si="4"/>
        <v>65</v>
      </c>
      <c r="Q39" s="35">
        <f t="shared" si="0"/>
        <v>1.0649999999999999</v>
      </c>
      <c r="R39" s="10">
        <f t="shared" si="5"/>
        <v>9.1762499999999942</v>
      </c>
      <c r="S39" s="11">
        <f t="shared" si="1"/>
        <v>74.176249999999996</v>
      </c>
      <c r="T39" s="12">
        <f t="shared" si="2"/>
        <v>0.48648648648648651</v>
      </c>
      <c r="U39" s="13">
        <f t="shared" si="3"/>
        <v>0.14117307692307687</v>
      </c>
      <c r="V39" s="14">
        <f>COUNTIF($L$2:L39,1)</f>
        <v>18</v>
      </c>
      <c r="W39">
        <v>37</v>
      </c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</row>
    <row r="40" spans="1:245" ht="12.75" x14ac:dyDescent="0.2">
      <c r="A40" s="3">
        <v>38</v>
      </c>
      <c r="B40" s="4">
        <v>43016</v>
      </c>
      <c r="C40" s="3" t="s">
        <v>136</v>
      </c>
      <c r="D40" s="3" t="s">
        <v>34</v>
      </c>
      <c r="E40" s="3">
        <v>1</v>
      </c>
      <c r="F40" s="3" t="s">
        <v>35</v>
      </c>
      <c r="G40" s="3" t="s">
        <v>26</v>
      </c>
      <c r="H40" s="3" t="s">
        <v>29</v>
      </c>
      <c r="I40" s="3" t="s">
        <v>30</v>
      </c>
      <c r="J40" s="15" t="s">
        <v>39</v>
      </c>
      <c r="K40" s="34"/>
      <c r="L40" s="6" t="s">
        <v>17</v>
      </c>
      <c r="M40" s="7">
        <v>2</v>
      </c>
      <c r="N40" s="8">
        <v>2</v>
      </c>
      <c r="O40" s="9" t="s">
        <v>23</v>
      </c>
      <c r="P40" s="8">
        <f t="shared" si="4"/>
        <v>67</v>
      </c>
      <c r="Q40" s="35">
        <f t="shared" si="0"/>
        <v>1.7999999999999998</v>
      </c>
      <c r="R40" s="24">
        <f t="shared" si="5"/>
        <v>10.976249999999993</v>
      </c>
      <c r="S40" s="25">
        <f t="shared" si="1"/>
        <v>77.976249999999993</v>
      </c>
      <c r="T40" s="33">
        <f t="shared" si="2"/>
        <v>0.5</v>
      </c>
      <c r="U40" s="13">
        <f t="shared" si="3"/>
        <v>0.16382462686567154</v>
      </c>
      <c r="V40" s="14">
        <f>COUNTIF($L$2:L40,1)</f>
        <v>19</v>
      </c>
      <c r="W40">
        <v>38</v>
      </c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</row>
    <row r="41" spans="1:245" ht="25.5" x14ac:dyDescent="0.2">
      <c r="A41" s="3">
        <v>39</v>
      </c>
      <c r="B41" s="4">
        <v>43017</v>
      </c>
      <c r="C41" s="3" t="s">
        <v>137</v>
      </c>
      <c r="D41" s="3" t="s">
        <v>27</v>
      </c>
      <c r="E41" s="3">
        <v>2</v>
      </c>
      <c r="F41" s="3" t="s">
        <v>138</v>
      </c>
      <c r="G41" s="3" t="s">
        <v>25</v>
      </c>
      <c r="H41" s="3" t="s">
        <v>49</v>
      </c>
      <c r="I41" s="3" t="s">
        <v>14</v>
      </c>
      <c r="J41" s="15" t="s">
        <v>139</v>
      </c>
      <c r="K41" s="34"/>
      <c r="L41" s="6" t="s">
        <v>16</v>
      </c>
      <c r="M41" s="7">
        <v>1.95</v>
      </c>
      <c r="N41" s="8">
        <v>1.5</v>
      </c>
      <c r="O41" s="9" t="s">
        <v>15</v>
      </c>
      <c r="P41" s="8">
        <f t="shared" si="4"/>
        <v>68.5</v>
      </c>
      <c r="Q41" s="38">
        <f t="shared" si="0"/>
        <v>-1.5</v>
      </c>
      <c r="R41" s="10">
        <f t="shared" si="5"/>
        <v>9.4762499999999932</v>
      </c>
      <c r="S41" s="11">
        <f t="shared" si="1"/>
        <v>77.976249999999993</v>
      </c>
      <c r="T41" s="12">
        <f t="shared" si="2"/>
        <v>0.48717948717948717</v>
      </c>
      <c r="U41" s="13">
        <f t="shared" si="3"/>
        <v>0.13833941605839406</v>
      </c>
      <c r="V41" s="14">
        <f>COUNTIF($L$2:L41,1)</f>
        <v>19</v>
      </c>
      <c r="W41">
        <v>39</v>
      </c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</row>
    <row r="42" spans="1:245" ht="16.5" customHeight="1" x14ac:dyDescent="0.2">
      <c r="A42" s="3">
        <v>40</v>
      </c>
      <c r="B42" s="4">
        <v>43017</v>
      </c>
      <c r="C42" s="3" t="s">
        <v>140</v>
      </c>
      <c r="D42" s="3" t="s">
        <v>27</v>
      </c>
      <c r="E42" s="3">
        <v>1</v>
      </c>
      <c r="F42" s="3" t="s">
        <v>141</v>
      </c>
      <c r="G42" s="3" t="s">
        <v>26</v>
      </c>
      <c r="H42" s="3" t="s">
        <v>29</v>
      </c>
      <c r="I42" s="3" t="s">
        <v>30</v>
      </c>
      <c r="J42" s="15" t="s">
        <v>142</v>
      </c>
      <c r="K42" s="34"/>
      <c r="L42" s="6" t="s">
        <v>17</v>
      </c>
      <c r="M42" s="7">
        <v>1.9</v>
      </c>
      <c r="N42" s="8">
        <v>1</v>
      </c>
      <c r="O42" s="9" t="s">
        <v>23</v>
      </c>
      <c r="P42" s="8">
        <f t="shared" si="4"/>
        <v>69.5</v>
      </c>
      <c r="Q42" s="35">
        <f t="shared" si="0"/>
        <v>0.80499999999999994</v>
      </c>
      <c r="R42" s="10">
        <f t="shared" si="5"/>
        <v>10.281249999999993</v>
      </c>
      <c r="S42" s="11">
        <f t="shared" si="1"/>
        <v>79.78125</v>
      </c>
      <c r="T42" s="12">
        <f t="shared" si="2"/>
        <v>0.5</v>
      </c>
      <c r="U42" s="13">
        <f t="shared" si="3"/>
        <v>0.14793165467625899</v>
      </c>
      <c r="V42" s="14">
        <f>COUNTIF($L$2:L42,1)</f>
        <v>20</v>
      </c>
      <c r="W42">
        <v>40</v>
      </c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</row>
    <row r="43" spans="1:245" ht="15" customHeight="1" x14ac:dyDescent="0.2">
      <c r="A43" s="3">
        <v>41</v>
      </c>
      <c r="B43" s="4">
        <v>43018</v>
      </c>
      <c r="C43" s="3" t="s">
        <v>143</v>
      </c>
      <c r="D43" s="3" t="s">
        <v>144</v>
      </c>
      <c r="E43" s="3">
        <v>1</v>
      </c>
      <c r="F43" s="3">
        <v>1</v>
      </c>
      <c r="G43" s="3" t="s">
        <v>28</v>
      </c>
      <c r="H43" s="3" t="s">
        <v>32</v>
      </c>
      <c r="I43" s="3" t="s">
        <v>30</v>
      </c>
      <c r="J43" s="15" t="s">
        <v>48</v>
      </c>
      <c r="K43" s="34"/>
      <c r="L43" s="6" t="s">
        <v>17</v>
      </c>
      <c r="M43" s="7">
        <v>2.66</v>
      </c>
      <c r="N43" s="8">
        <v>1</v>
      </c>
      <c r="O43" s="9" t="s">
        <v>15</v>
      </c>
      <c r="P43" s="8">
        <f t="shared" si="4"/>
        <v>70.5</v>
      </c>
      <c r="Q43" s="35">
        <f t="shared" si="0"/>
        <v>1.6600000000000001</v>
      </c>
      <c r="R43" s="10">
        <f t="shared" si="5"/>
        <v>11.941249999999993</v>
      </c>
      <c r="S43" s="11">
        <f t="shared" si="1"/>
        <v>82.441249999999997</v>
      </c>
      <c r="T43" s="12">
        <f t="shared" si="2"/>
        <v>0.51219512195121952</v>
      </c>
      <c r="U43" s="13">
        <f t="shared" si="3"/>
        <v>0.16937943262411342</v>
      </c>
      <c r="V43" s="14">
        <f>COUNTIF($L$2:L43,1)</f>
        <v>21</v>
      </c>
      <c r="W43">
        <v>41</v>
      </c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</row>
    <row r="44" spans="1:245" ht="25.5" x14ac:dyDescent="0.2">
      <c r="A44" s="3">
        <v>42</v>
      </c>
      <c r="B44" s="4">
        <v>43018</v>
      </c>
      <c r="C44" s="3" t="s">
        <v>145</v>
      </c>
      <c r="D44" s="3" t="s">
        <v>344</v>
      </c>
      <c r="E44" s="3">
        <v>2</v>
      </c>
      <c r="F44" s="3" t="s">
        <v>146</v>
      </c>
      <c r="G44" s="3" t="s">
        <v>346</v>
      </c>
      <c r="H44" s="3" t="s">
        <v>49</v>
      </c>
      <c r="I44" s="3" t="s">
        <v>14</v>
      </c>
      <c r="J44" s="5" t="s">
        <v>147</v>
      </c>
      <c r="K44" s="34" t="s">
        <v>210</v>
      </c>
      <c r="L44" s="6" t="s">
        <v>16</v>
      </c>
      <c r="M44" s="7">
        <v>2.23</v>
      </c>
      <c r="N44" s="8">
        <v>1.5</v>
      </c>
      <c r="O44" s="9" t="s">
        <v>15</v>
      </c>
      <c r="P44" s="8">
        <f t="shared" si="4"/>
        <v>72</v>
      </c>
      <c r="Q44" s="38">
        <f t="shared" si="0"/>
        <v>-1.5</v>
      </c>
      <c r="R44" s="10">
        <f t="shared" si="5"/>
        <v>10.441249999999993</v>
      </c>
      <c r="S44" s="11">
        <f t="shared" si="1"/>
        <v>82.441249999999997</v>
      </c>
      <c r="T44" s="12">
        <f t="shared" si="2"/>
        <v>0.5</v>
      </c>
      <c r="U44" s="13">
        <f t="shared" si="3"/>
        <v>0.14501736111111108</v>
      </c>
      <c r="V44" s="14">
        <f>COUNTIF($L$2:L44,1)</f>
        <v>21</v>
      </c>
      <c r="W44">
        <v>42</v>
      </c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</row>
    <row r="45" spans="1:245" ht="25.5" x14ac:dyDescent="0.2">
      <c r="A45" s="3">
        <v>43</v>
      </c>
      <c r="B45" s="4">
        <v>43018</v>
      </c>
      <c r="C45" s="3" t="s">
        <v>148</v>
      </c>
      <c r="D45" s="3" t="s">
        <v>214</v>
      </c>
      <c r="E45" s="3">
        <v>2</v>
      </c>
      <c r="F45" s="3" t="s">
        <v>37</v>
      </c>
      <c r="G45" s="3" t="s">
        <v>28</v>
      </c>
      <c r="H45" s="3" t="s">
        <v>29</v>
      </c>
      <c r="I45" s="3" t="s">
        <v>14</v>
      </c>
      <c r="J45" s="15" t="s">
        <v>149</v>
      </c>
      <c r="K45" s="34"/>
      <c r="L45" s="6" t="s">
        <v>17</v>
      </c>
      <c r="M45" s="7">
        <v>2.02</v>
      </c>
      <c r="N45" s="8">
        <v>1</v>
      </c>
      <c r="O45" s="9" t="s">
        <v>23</v>
      </c>
      <c r="P45" s="8">
        <f t="shared" si="4"/>
        <v>73</v>
      </c>
      <c r="Q45" s="35">
        <f t="shared" si="0"/>
        <v>0.91899999999999982</v>
      </c>
      <c r="R45" s="10">
        <f t="shared" si="5"/>
        <v>11.360249999999994</v>
      </c>
      <c r="S45" s="11">
        <f t="shared" si="1"/>
        <v>84.360249999999994</v>
      </c>
      <c r="T45" s="12">
        <f t="shared" si="2"/>
        <v>0.51162790697674421</v>
      </c>
      <c r="U45" s="13">
        <f t="shared" si="3"/>
        <v>0.15561986301369854</v>
      </c>
      <c r="V45" s="14">
        <f>COUNTIF($L$2:L45,1)</f>
        <v>22</v>
      </c>
      <c r="W45">
        <v>43</v>
      </c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</row>
    <row r="46" spans="1:245" ht="16.5" customHeight="1" x14ac:dyDescent="0.2">
      <c r="A46" s="3">
        <v>44</v>
      </c>
      <c r="B46" s="4">
        <v>43019</v>
      </c>
      <c r="C46" s="3" t="s">
        <v>150</v>
      </c>
      <c r="D46" s="3" t="s">
        <v>34</v>
      </c>
      <c r="E46" s="3">
        <v>1</v>
      </c>
      <c r="F46" s="3" t="s">
        <v>151</v>
      </c>
      <c r="G46" s="3" t="s">
        <v>26</v>
      </c>
      <c r="H46" s="3" t="s">
        <v>29</v>
      </c>
      <c r="I46" s="3" t="s">
        <v>14</v>
      </c>
      <c r="J46" s="15" t="s">
        <v>152</v>
      </c>
      <c r="K46" s="34"/>
      <c r="L46" s="6" t="s">
        <v>17</v>
      </c>
      <c r="M46" s="7">
        <v>1.9</v>
      </c>
      <c r="N46" s="8">
        <v>3</v>
      </c>
      <c r="O46" s="9" t="s">
        <v>23</v>
      </c>
      <c r="P46" s="8">
        <f t="shared" si="4"/>
        <v>76</v>
      </c>
      <c r="Q46" s="35">
        <f t="shared" si="0"/>
        <v>2.4149999999999991</v>
      </c>
      <c r="R46" s="10">
        <f t="shared" si="5"/>
        <v>13.775249999999993</v>
      </c>
      <c r="S46" s="11">
        <f t="shared" si="1"/>
        <v>89.77525</v>
      </c>
      <c r="T46" s="12">
        <f t="shared" si="2"/>
        <v>0.52272727272727271</v>
      </c>
      <c r="U46" s="13">
        <f t="shared" si="3"/>
        <v>0.18125328947368421</v>
      </c>
      <c r="V46" s="14">
        <f>COUNTIF($L$2:L46,1)</f>
        <v>23</v>
      </c>
      <c r="W46">
        <v>44</v>
      </c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</row>
    <row r="47" spans="1:245" ht="15.75" customHeight="1" x14ac:dyDescent="0.2">
      <c r="A47" s="3">
        <v>45</v>
      </c>
      <c r="B47" s="4">
        <v>43019</v>
      </c>
      <c r="C47" s="3" t="s">
        <v>153</v>
      </c>
      <c r="D47" s="3" t="s">
        <v>34</v>
      </c>
      <c r="E47" s="3">
        <v>1</v>
      </c>
      <c r="F47" s="3">
        <v>1</v>
      </c>
      <c r="G47" s="3" t="s">
        <v>25</v>
      </c>
      <c r="H47" s="3" t="s">
        <v>49</v>
      </c>
      <c r="I47" s="3" t="s">
        <v>14</v>
      </c>
      <c r="J47" s="15" t="s">
        <v>154</v>
      </c>
      <c r="K47" s="34"/>
      <c r="L47" s="6" t="s">
        <v>17</v>
      </c>
      <c r="M47" s="7">
        <v>1.85</v>
      </c>
      <c r="N47" s="8">
        <v>2</v>
      </c>
      <c r="O47" s="9" t="s">
        <v>15</v>
      </c>
      <c r="P47" s="8">
        <f t="shared" si="4"/>
        <v>78</v>
      </c>
      <c r="Q47" s="35">
        <f t="shared" si="0"/>
        <v>1.7000000000000002</v>
      </c>
      <c r="R47" s="10">
        <f t="shared" si="5"/>
        <v>15.475249999999992</v>
      </c>
      <c r="S47" s="11">
        <f t="shared" si="1"/>
        <v>93.475249999999988</v>
      </c>
      <c r="T47" s="12">
        <f t="shared" si="2"/>
        <v>0.53333333333333333</v>
      </c>
      <c r="U47" s="13">
        <f t="shared" si="3"/>
        <v>0.19840064102564087</v>
      </c>
      <c r="V47" s="14">
        <f>COUNTIF($L$2:L47,1)</f>
        <v>24</v>
      </c>
      <c r="W47">
        <v>45</v>
      </c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</row>
    <row r="48" spans="1:245" ht="15" customHeight="1" x14ac:dyDescent="0.2">
      <c r="A48" s="3">
        <v>46</v>
      </c>
      <c r="B48" s="4">
        <v>43019</v>
      </c>
      <c r="C48" s="3" t="s">
        <v>155</v>
      </c>
      <c r="D48" s="3" t="s">
        <v>214</v>
      </c>
      <c r="E48" s="3">
        <v>1</v>
      </c>
      <c r="F48" s="3" t="s">
        <v>156</v>
      </c>
      <c r="G48" s="3" t="s">
        <v>28</v>
      </c>
      <c r="H48" s="3" t="s">
        <v>32</v>
      </c>
      <c r="I48" s="3" t="s">
        <v>14</v>
      </c>
      <c r="J48" s="15" t="s">
        <v>156</v>
      </c>
      <c r="K48" s="34"/>
      <c r="L48" s="6" t="s">
        <v>17</v>
      </c>
      <c r="M48" s="7">
        <v>1.7</v>
      </c>
      <c r="N48" s="8">
        <v>1</v>
      </c>
      <c r="O48" s="9" t="s">
        <v>15</v>
      </c>
      <c r="P48" s="8">
        <f t="shared" si="4"/>
        <v>79</v>
      </c>
      <c r="Q48" s="35">
        <f t="shared" si="0"/>
        <v>0.7</v>
      </c>
      <c r="R48" s="10">
        <f t="shared" si="5"/>
        <v>16.175249999999991</v>
      </c>
      <c r="S48" s="11">
        <f t="shared" si="1"/>
        <v>95.175249999999991</v>
      </c>
      <c r="T48" s="12">
        <f t="shared" si="2"/>
        <v>0.54347826086956519</v>
      </c>
      <c r="U48" s="13">
        <f t="shared" si="3"/>
        <v>0.20474999999999988</v>
      </c>
      <c r="V48" s="14">
        <f>COUNTIF($L$2:L48,1)</f>
        <v>25</v>
      </c>
      <c r="W48">
        <v>46</v>
      </c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</row>
    <row r="49" spans="1:245" ht="15" customHeight="1" x14ac:dyDescent="0.2">
      <c r="A49" s="3">
        <v>47</v>
      </c>
      <c r="B49" s="4">
        <v>43019</v>
      </c>
      <c r="C49" s="3" t="s">
        <v>153</v>
      </c>
      <c r="D49" s="3" t="s">
        <v>34</v>
      </c>
      <c r="E49" s="3">
        <v>1</v>
      </c>
      <c r="F49" s="3" t="s">
        <v>157</v>
      </c>
      <c r="G49" s="3" t="s">
        <v>25</v>
      </c>
      <c r="H49" s="3" t="s">
        <v>29</v>
      </c>
      <c r="I49" s="3" t="s">
        <v>30</v>
      </c>
      <c r="J49" s="5" t="s">
        <v>158</v>
      </c>
      <c r="K49" s="34"/>
      <c r="L49" s="6" t="s">
        <v>16</v>
      </c>
      <c r="M49" s="7">
        <v>2.0499999999999998</v>
      </c>
      <c r="N49" s="8">
        <v>1</v>
      </c>
      <c r="O49" s="9" t="s">
        <v>23</v>
      </c>
      <c r="P49" s="8">
        <f t="shared" si="4"/>
        <v>80</v>
      </c>
      <c r="Q49" s="38">
        <f t="shared" si="0"/>
        <v>-1</v>
      </c>
      <c r="R49" s="10">
        <f t="shared" si="5"/>
        <v>15.175249999999991</v>
      </c>
      <c r="S49" s="11">
        <f t="shared" si="1"/>
        <v>95.175249999999991</v>
      </c>
      <c r="T49" s="12">
        <f t="shared" si="2"/>
        <v>0.53191489361702127</v>
      </c>
      <c r="U49" s="13">
        <f t="shared" si="3"/>
        <v>0.18969062499999989</v>
      </c>
      <c r="V49" s="14">
        <f>COUNTIF($L$2:L49,1)</f>
        <v>25</v>
      </c>
      <c r="W49">
        <v>47</v>
      </c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</row>
    <row r="50" spans="1:245" ht="26.25" customHeight="1" x14ac:dyDescent="0.2">
      <c r="A50" s="3">
        <v>48</v>
      </c>
      <c r="B50" s="4">
        <v>43020</v>
      </c>
      <c r="C50" s="3" t="s">
        <v>159</v>
      </c>
      <c r="D50" s="3" t="s">
        <v>214</v>
      </c>
      <c r="E50" s="3">
        <v>2</v>
      </c>
      <c r="F50" s="3" t="s">
        <v>160</v>
      </c>
      <c r="G50" s="3" t="s">
        <v>28</v>
      </c>
      <c r="H50" s="3" t="s">
        <v>32</v>
      </c>
      <c r="I50" s="3" t="s">
        <v>14</v>
      </c>
      <c r="J50" s="15" t="s">
        <v>161</v>
      </c>
      <c r="K50" s="34"/>
      <c r="L50" s="6" t="s">
        <v>17</v>
      </c>
      <c r="M50" s="7">
        <v>2.028</v>
      </c>
      <c r="N50" s="8">
        <v>1</v>
      </c>
      <c r="O50" s="9" t="s">
        <v>15</v>
      </c>
      <c r="P50" s="8">
        <f t="shared" si="4"/>
        <v>81</v>
      </c>
      <c r="Q50" s="35">
        <f t="shared" si="0"/>
        <v>1.028</v>
      </c>
      <c r="R50" s="10">
        <f t="shared" si="5"/>
        <v>16.20324999999999</v>
      </c>
      <c r="S50" s="11">
        <f t="shared" si="1"/>
        <v>97.203249999999997</v>
      </c>
      <c r="T50" s="12">
        <f t="shared" si="2"/>
        <v>0.54166666666666663</v>
      </c>
      <c r="U50" s="13">
        <f t="shared" si="3"/>
        <v>0.20004012345679009</v>
      </c>
      <c r="V50" s="14">
        <f>COUNTIF($L$2:L50,1)</f>
        <v>26</v>
      </c>
      <c r="W50">
        <v>48</v>
      </c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</row>
    <row r="51" spans="1:245" ht="38.25" x14ac:dyDescent="0.2">
      <c r="A51" s="3">
        <v>49</v>
      </c>
      <c r="B51" s="4">
        <v>43020</v>
      </c>
      <c r="C51" s="3" t="s">
        <v>162</v>
      </c>
      <c r="D51" s="3" t="s">
        <v>215</v>
      </c>
      <c r="E51" s="3">
        <v>3</v>
      </c>
      <c r="F51" s="3" t="s">
        <v>163</v>
      </c>
      <c r="G51" s="3" t="s">
        <v>26</v>
      </c>
      <c r="H51" s="3" t="s">
        <v>29</v>
      </c>
      <c r="I51" s="3" t="s">
        <v>14</v>
      </c>
      <c r="J51" s="15" t="s">
        <v>164</v>
      </c>
      <c r="K51" s="34" t="s">
        <v>209</v>
      </c>
      <c r="L51" s="6" t="s">
        <v>16</v>
      </c>
      <c r="M51" s="7">
        <v>3.74</v>
      </c>
      <c r="N51" s="8">
        <v>0.5</v>
      </c>
      <c r="O51" s="9" t="s">
        <v>23</v>
      </c>
      <c r="P51" s="8">
        <f t="shared" si="4"/>
        <v>81.5</v>
      </c>
      <c r="Q51" s="38">
        <f t="shared" si="0"/>
        <v>-0.5</v>
      </c>
      <c r="R51" s="10">
        <f t="shared" si="5"/>
        <v>15.70324999999999</v>
      </c>
      <c r="S51" s="11">
        <f t="shared" si="1"/>
        <v>97.203249999999997</v>
      </c>
      <c r="T51" s="12">
        <f t="shared" si="2"/>
        <v>0.53061224489795922</v>
      </c>
      <c r="U51" s="13">
        <f t="shared" si="3"/>
        <v>0.19267791411042942</v>
      </c>
      <c r="V51" s="14">
        <f>COUNTIF($L$2:L51,1)</f>
        <v>26</v>
      </c>
      <c r="W51">
        <v>49</v>
      </c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</row>
    <row r="52" spans="1:245" ht="15" customHeight="1" x14ac:dyDescent="0.2">
      <c r="A52" s="3">
        <v>50</v>
      </c>
      <c r="B52" s="4">
        <v>43020</v>
      </c>
      <c r="C52" s="3" t="s">
        <v>165</v>
      </c>
      <c r="D52" s="3" t="s">
        <v>27</v>
      </c>
      <c r="E52" s="3">
        <v>1</v>
      </c>
      <c r="F52" s="3" t="s">
        <v>166</v>
      </c>
      <c r="G52" s="3" t="s">
        <v>26</v>
      </c>
      <c r="H52" s="3" t="s">
        <v>29</v>
      </c>
      <c r="I52" s="3" t="s">
        <v>30</v>
      </c>
      <c r="J52" s="5" t="s">
        <v>43</v>
      </c>
      <c r="K52" s="34" t="s">
        <v>211</v>
      </c>
      <c r="L52" s="6" t="s">
        <v>16</v>
      </c>
      <c r="M52" s="7">
        <v>2.0499999999999998</v>
      </c>
      <c r="N52" s="8">
        <v>1</v>
      </c>
      <c r="O52" s="9" t="s">
        <v>23</v>
      </c>
      <c r="P52" s="8">
        <f t="shared" si="4"/>
        <v>82.5</v>
      </c>
      <c r="Q52" s="38">
        <f t="shared" si="0"/>
        <v>-1</v>
      </c>
      <c r="R52" s="10">
        <f t="shared" si="5"/>
        <v>14.70324999999999</v>
      </c>
      <c r="S52" s="11">
        <f t="shared" si="1"/>
        <v>97.203249999999997</v>
      </c>
      <c r="T52" s="12">
        <f t="shared" si="2"/>
        <v>0.52</v>
      </c>
      <c r="U52" s="13">
        <f t="shared" si="3"/>
        <v>0.17822121212121209</v>
      </c>
      <c r="V52" s="14">
        <f>COUNTIF($L$2:L52,1)</f>
        <v>26</v>
      </c>
      <c r="W52">
        <v>50</v>
      </c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</row>
    <row r="53" spans="1:245" ht="38.25" x14ac:dyDescent="0.2">
      <c r="A53" s="3">
        <v>51</v>
      </c>
      <c r="B53" s="4">
        <v>43021</v>
      </c>
      <c r="C53" s="3" t="s">
        <v>167</v>
      </c>
      <c r="D53" s="3" t="s">
        <v>34</v>
      </c>
      <c r="E53" s="3">
        <v>3</v>
      </c>
      <c r="F53" s="3" t="s">
        <v>168</v>
      </c>
      <c r="G53" s="3" t="s">
        <v>25</v>
      </c>
      <c r="H53" s="3" t="s">
        <v>32</v>
      </c>
      <c r="I53" s="3" t="s">
        <v>14</v>
      </c>
      <c r="J53" s="15" t="s">
        <v>169</v>
      </c>
      <c r="K53" s="34"/>
      <c r="L53" s="6" t="s">
        <v>17</v>
      </c>
      <c r="M53" s="7">
        <v>2.302</v>
      </c>
      <c r="N53" s="8">
        <v>2.5</v>
      </c>
      <c r="O53" s="9" t="s">
        <v>15</v>
      </c>
      <c r="P53" s="8">
        <f t="shared" si="4"/>
        <v>85</v>
      </c>
      <c r="Q53" s="35">
        <f t="shared" si="0"/>
        <v>3.2549999999999999</v>
      </c>
      <c r="R53" s="10">
        <f t="shared" si="5"/>
        <v>17.958249999999989</v>
      </c>
      <c r="S53" s="11">
        <f t="shared" si="1"/>
        <v>102.95824999999999</v>
      </c>
      <c r="T53" s="12">
        <f t="shared" si="2"/>
        <v>0.52941176470588236</v>
      </c>
      <c r="U53" s="13">
        <f t="shared" si="3"/>
        <v>0.21127352941176461</v>
      </c>
      <c r="V53" s="14">
        <f>COUNTIF($L$2:L53,1)</f>
        <v>27</v>
      </c>
      <c r="W53">
        <v>51</v>
      </c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</row>
    <row r="54" spans="1:245" ht="25.5" x14ac:dyDescent="0.2">
      <c r="A54" s="3">
        <v>52</v>
      </c>
      <c r="B54" s="4">
        <v>43021</v>
      </c>
      <c r="C54" s="3" t="s">
        <v>170</v>
      </c>
      <c r="D54" s="3" t="s">
        <v>344</v>
      </c>
      <c r="E54" s="3">
        <v>2</v>
      </c>
      <c r="F54" s="3" t="s">
        <v>171</v>
      </c>
      <c r="G54" s="3" t="s">
        <v>346</v>
      </c>
      <c r="H54" s="3" t="s">
        <v>29</v>
      </c>
      <c r="I54" s="3" t="s">
        <v>14</v>
      </c>
      <c r="J54" s="15" t="s">
        <v>172</v>
      </c>
      <c r="K54" s="34"/>
      <c r="L54" s="6" t="s">
        <v>17</v>
      </c>
      <c r="M54" s="7">
        <v>2.41</v>
      </c>
      <c r="N54" s="8">
        <v>3</v>
      </c>
      <c r="O54" s="9" t="s">
        <v>23</v>
      </c>
      <c r="P54" s="8">
        <f t="shared" si="4"/>
        <v>88</v>
      </c>
      <c r="Q54" s="35">
        <f t="shared" si="0"/>
        <v>3.8685</v>
      </c>
      <c r="R54" s="10">
        <f t="shared" si="5"/>
        <v>21.82674999999999</v>
      </c>
      <c r="S54" s="11">
        <f t="shared" si="1"/>
        <v>109.82674999999999</v>
      </c>
      <c r="T54" s="12">
        <f t="shared" si="2"/>
        <v>0.53846153846153844</v>
      </c>
      <c r="U54" s="13">
        <f t="shared" si="3"/>
        <v>0.2480312499999999</v>
      </c>
      <c r="V54" s="14">
        <f>COUNTIF($L$2:L54,1)</f>
        <v>28</v>
      </c>
      <c r="W54">
        <v>52</v>
      </c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</row>
    <row r="55" spans="1:245" ht="25.5" x14ac:dyDescent="0.2">
      <c r="A55" s="3">
        <v>53</v>
      </c>
      <c r="B55" s="4">
        <v>43021</v>
      </c>
      <c r="C55" s="3" t="s">
        <v>173</v>
      </c>
      <c r="D55" s="3" t="s">
        <v>174</v>
      </c>
      <c r="E55" s="3">
        <v>2</v>
      </c>
      <c r="F55" s="3" t="s">
        <v>175</v>
      </c>
      <c r="G55" s="3" t="s">
        <v>26</v>
      </c>
      <c r="H55" s="3" t="s">
        <v>49</v>
      </c>
      <c r="I55" s="3" t="s">
        <v>14</v>
      </c>
      <c r="J55" s="15" t="s">
        <v>176</v>
      </c>
      <c r="K55" s="34"/>
      <c r="L55" s="6" t="s">
        <v>16</v>
      </c>
      <c r="M55" s="7">
        <v>2.09</v>
      </c>
      <c r="N55" s="8">
        <v>1</v>
      </c>
      <c r="O55" s="9" t="s">
        <v>15</v>
      </c>
      <c r="P55" s="8">
        <f t="shared" si="4"/>
        <v>89</v>
      </c>
      <c r="Q55" s="38">
        <f t="shared" si="0"/>
        <v>-1</v>
      </c>
      <c r="R55" s="10">
        <f t="shared" si="5"/>
        <v>20.82674999999999</v>
      </c>
      <c r="S55" s="11">
        <f t="shared" si="1"/>
        <v>109.82674999999999</v>
      </c>
      <c r="T55" s="12">
        <f t="shared" si="2"/>
        <v>0.52830188679245282</v>
      </c>
      <c r="U55" s="13">
        <f t="shared" si="3"/>
        <v>0.23400842696629201</v>
      </c>
      <c r="V55" s="14">
        <f>COUNTIF($L$2:L55,1)</f>
        <v>28</v>
      </c>
      <c r="W55">
        <v>53</v>
      </c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</row>
    <row r="56" spans="1:245" ht="25.5" x14ac:dyDescent="0.2">
      <c r="A56" s="3">
        <v>54</v>
      </c>
      <c r="B56" s="4">
        <v>43021</v>
      </c>
      <c r="C56" s="3" t="s">
        <v>177</v>
      </c>
      <c r="D56" s="3" t="s">
        <v>34</v>
      </c>
      <c r="E56" s="3">
        <v>2</v>
      </c>
      <c r="F56" s="3" t="s">
        <v>178</v>
      </c>
      <c r="G56" s="3" t="s">
        <v>26</v>
      </c>
      <c r="H56" s="3" t="s">
        <v>32</v>
      </c>
      <c r="I56" s="3" t="s">
        <v>14</v>
      </c>
      <c r="J56" s="15" t="s">
        <v>179</v>
      </c>
      <c r="K56" s="34"/>
      <c r="L56" s="6" t="s">
        <v>17</v>
      </c>
      <c r="M56" s="7">
        <v>2.4700000000000002</v>
      </c>
      <c r="N56" s="8">
        <v>1.5</v>
      </c>
      <c r="O56" s="9" t="s">
        <v>15</v>
      </c>
      <c r="P56" s="8">
        <f t="shared" si="4"/>
        <v>90.5</v>
      </c>
      <c r="Q56" s="35">
        <f t="shared" si="0"/>
        <v>2.2050000000000001</v>
      </c>
      <c r="R56" s="10">
        <f t="shared" si="5"/>
        <v>23.031749999999988</v>
      </c>
      <c r="S56" s="11">
        <f t="shared" si="1"/>
        <v>113.53174999999999</v>
      </c>
      <c r="T56" s="12">
        <f t="shared" si="2"/>
        <v>0.53703703703703709</v>
      </c>
      <c r="U56" s="13">
        <f t="shared" si="3"/>
        <v>0.2544944751381214</v>
      </c>
      <c r="V56" s="14">
        <f>COUNTIF($L$2:L56,1)</f>
        <v>29</v>
      </c>
      <c r="W56">
        <v>54</v>
      </c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</row>
    <row r="57" spans="1:245" ht="14.25" customHeight="1" x14ac:dyDescent="0.2">
      <c r="A57" s="3">
        <v>55</v>
      </c>
      <c r="B57" s="4">
        <v>43021</v>
      </c>
      <c r="C57" s="3" t="s">
        <v>180</v>
      </c>
      <c r="D57" s="3" t="s">
        <v>27</v>
      </c>
      <c r="E57" s="3">
        <v>1</v>
      </c>
      <c r="F57" s="3" t="s">
        <v>181</v>
      </c>
      <c r="G57" s="3" t="s">
        <v>28</v>
      </c>
      <c r="H57" s="3" t="s">
        <v>29</v>
      </c>
      <c r="I57" s="3" t="s">
        <v>30</v>
      </c>
      <c r="J57" s="15" t="s">
        <v>182</v>
      </c>
      <c r="K57" s="34"/>
      <c r="L57" s="6" t="s">
        <v>17</v>
      </c>
      <c r="M57" s="7">
        <v>1.83</v>
      </c>
      <c r="N57" s="8">
        <v>1</v>
      </c>
      <c r="O57" s="9" t="s">
        <v>23</v>
      </c>
      <c r="P57" s="8">
        <f t="shared" si="4"/>
        <v>91.5</v>
      </c>
      <c r="Q57" s="35">
        <f t="shared" si="0"/>
        <v>0.73849999999999993</v>
      </c>
      <c r="R57" s="10">
        <f t="shared" si="5"/>
        <v>23.770249999999987</v>
      </c>
      <c r="S57" s="11">
        <f t="shared" si="1"/>
        <v>115.27024999999999</v>
      </c>
      <c r="T57" s="12">
        <f t="shared" si="2"/>
        <v>0.54545454545454541</v>
      </c>
      <c r="U57" s="13">
        <f t="shared" si="3"/>
        <v>0.25978415300546437</v>
      </c>
      <c r="V57" s="14">
        <f>COUNTIF($L$2:L57,1)</f>
        <v>30</v>
      </c>
      <c r="W57">
        <v>55</v>
      </c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</row>
    <row r="58" spans="1:245" ht="25.5" x14ac:dyDescent="0.2">
      <c r="A58" s="3">
        <v>56</v>
      </c>
      <c r="B58" s="4">
        <v>43022</v>
      </c>
      <c r="C58" s="3" t="s">
        <v>183</v>
      </c>
      <c r="D58" s="3" t="s">
        <v>34</v>
      </c>
      <c r="E58" s="3"/>
      <c r="F58" s="3" t="s">
        <v>38</v>
      </c>
      <c r="G58" s="3" t="s">
        <v>25</v>
      </c>
      <c r="H58" s="3" t="s">
        <v>49</v>
      </c>
      <c r="I58" s="3" t="s">
        <v>14</v>
      </c>
      <c r="J58" s="5" t="s">
        <v>184</v>
      </c>
      <c r="K58" s="34"/>
      <c r="L58" s="6" t="s">
        <v>16</v>
      </c>
      <c r="M58" s="7">
        <v>2.0299999999999998</v>
      </c>
      <c r="N58" s="8">
        <v>1</v>
      </c>
      <c r="O58" s="9" t="s">
        <v>15</v>
      </c>
      <c r="P58" s="8">
        <f t="shared" si="4"/>
        <v>92.5</v>
      </c>
      <c r="Q58" s="38">
        <f t="shared" si="0"/>
        <v>-1</v>
      </c>
      <c r="R58" s="10">
        <f t="shared" si="5"/>
        <v>22.770249999999987</v>
      </c>
      <c r="S58" s="11">
        <f t="shared" si="1"/>
        <v>115.27024999999999</v>
      </c>
      <c r="T58" s="12">
        <f t="shared" si="2"/>
        <v>0.5357142857142857</v>
      </c>
      <c r="U58" s="13">
        <f t="shared" si="3"/>
        <v>0.24616486486486475</v>
      </c>
      <c r="V58" s="14">
        <f>COUNTIF($L$2:L58,1)</f>
        <v>30</v>
      </c>
      <c r="W58">
        <v>56</v>
      </c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</row>
    <row r="59" spans="1:245" ht="16.5" customHeight="1" x14ac:dyDescent="0.2">
      <c r="A59" s="3">
        <v>57</v>
      </c>
      <c r="B59" s="4">
        <v>43022</v>
      </c>
      <c r="C59" s="3" t="s">
        <v>185</v>
      </c>
      <c r="D59" s="3" t="s">
        <v>34</v>
      </c>
      <c r="E59" s="3">
        <v>1</v>
      </c>
      <c r="F59" s="3">
        <v>2</v>
      </c>
      <c r="G59" s="3" t="s">
        <v>25</v>
      </c>
      <c r="H59" s="3" t="s">
        <v>49</v>
      </c>
      <c r="I59" s="3" t="s">
        <v>14</v>
      </c>
      <c r="J59" s="5" t="s">
        <v>186</v>
      </c>
      <c r="K59" s="34"/>
      <c r="L59" s="6" t="s">
        <v>16</v>
      </c>
      <c r="M59" s="7">
        <v>2</v>
      </c>
      <c r="N59" s="8">
        <v>2</v>
      </c>
      <c r="O59" s="9" t="s">
        <v>15</v>
      </c>
      <c r="P59" s="8">
        <f t="shared" si="4"/>
        <v>94.5</v>
      </c>
      <c r="Q59" s="38">
        <f t="shared" si="0"/>
        <v>-2</v>
      </c>
      <c r="R59" s="10">
        <f t="shared" si="5"/>
        <v>20.770249999999987</v>
      </c>
      <c r="S59" s="11">
        <f t="shared" si="1"/>
        <v>115.27024999999999</v>
      </c>
      <c r="T59" s="12">
        <f t="shared" si="2"/>
        <v>0.52631578947368418</v>
      </c>
      <c r="U59" s="13">
        <f t="shared" si="3"/>
        <v>0.21979100529100518</v>
      </c>
      <c r="V59" s="14">
        <f>COUNTIF($L$2:L59,1)</f>
        <v>30</v>
      </c>
      <c r="W59">
        <v>57</v>
      </c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</row>
    <row r="60" spans="1:245" ht="16.5" customHeight="1" x14ac:dyDescent="0.2">
      <c r="A60" s="3">
        <v>58</v>
      </c>
      <c r="B60" s="4">
        <v>43022</v>
      </c>
      <c r="C60" s="3" t="s">
        <v>187</v>
      </c>
      <c r="D60" s="3" t="s">
        <v>34</v>
      </c>
      <c r="E60" s="3">
        <v>1</v>
      </c>
      <c r="F60" s="3">
        <v>2</v>
      </c>
      <c r="G60" s="3" t="s">
        <v>25</v>
      </c>
      <c r="H60" s="3" t="s">
        <v>49</v>
      </c>
      <c r="I60" s="3" t="s">
        <v>14</v>
      </c>
      <c r="J60" s="15" t="s">
        <v>36</v>
      </c>
      <c r="K60" s="34"/>
      <c r="L60" s="6" t="s">
        <v>17</v>
      </c>
      <c r="M60" s="7">
        <v>2.8</v>
      </c>
      <c r="N60" s="8">
        <v>2</v>
      </c>
      <c r="O60" s="9" t="s">
        <v>15</v>
      </c>
      <c r="P60" s="8">
        <f t="shared" si="4"/>
        <v>96.5</v>
      </c>
      <c r="Q60" s="35">
        <f t="shared" si="0"/>
        <v>3.5999999999999996</v>
      </c>
      <c r="R60" s="10">
        <f t="shared" si="5"/>
        <v>24.370249999999984</v>
      </c>
      <c r="S60" s="11">
        <f t="shared" si="1"/>
        <v>120.87024999999998</v>
      </c>
      <c r="T60" s="12">
        <f t="shared" si="2"/>
        <v>0.53448275862068961</v>
      </c>
      <c r="U60" s="13">
        <f t="shared" si="3"/>
        <v>0.25254145077720191</v>
      </c>
      <c r="V60" s="14">
        <f>COUNTIF($L$2:L60,1)</f>
        <v>31</v>
      </c>
      <c r="W60">
        <v>58</v>
      </c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</row>
    <row r="61" spans="1:245" ht="25.5" x14ac:dyDescent="0.2">
      <c r="A61" s="3">
        <v>59</v>
      </c>
      <c r="B61" s="4">
        <v>43022</v>
      </c>
      <c r="C61" s="3" t="s">
        <v>188</v>
      </c>
      <c r="D61" s="3" t="s">
        <v>34</v>
      </c>
      <c r="E61" s="3">
        <v>2</v>
      </c>
      <c r="F61" s="3" t="s">
        <v>33</v>
      </c>
      <c r="G61" s="3" t="s">
        <v>26</v>
      </c>
      <c r="H61" s="3" t="s">
        <v>32</v>
      </c>
      <c r="I61" s="3" t="s">
        <v>14</v>
      </c>
      <c r="J61" s="5" t="s">
        <v>189</v>
      </c>
      <c r="K61" s="34"/>
      <c r="L61" s="6" t="s">
        <v>16</v>
      </c>
      <c r="M61" s="7">
        <v>2.25</v>
      </c>
      <c r="N61" s="8">
        <v>2</v>
      </c>
      <c r="O61" s="9" t="s">
        <v>15</v>
      </c>
      <c r="P61" s="8">
        <f t="shared" si="4"/>
        <v>98.5</v>
      </c>
      <c r="Q61" s="38">
        <f t="shared" si="0"/>
        <v>-2</v>
      </c>
      <c r="R61" s="10">
        <f t="shared" si="5"/>
        <v>22.370249999999984</v>
      </c>
      <c r="S61" s="11">
        <f t="shared" si="1"/>
        <v>120.87024999999998</v>
      </c>
      <c r="T61" s="12">
        <f t="shared" si="2"/>
        <v>0.52542372881355937</v>
      </c>
      <c r="U61" s="13">
        <f t="shared" si="3"/>
        <v>0.22710913705583741</v>
      </c>
      <c r="V61" s="14">
        <f>COUNTIF($L$2:L61,1)</f>
        <v>31</v>
      </c>
      <c r="W61">
        <v>59</v>
      </c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</row>
    <row r="62" spans="1:245" ht="38.25" x14ac:dyDescent="0.2">
      <c r="A62" s="3">
        <v>60</v>
      </c>
      <c r="B62" s="4">
        <v>43022</v>
      </c>
      <c r="C62" s="3" t="s">
        <v>190</v>
      </c>
      <c r="D62" s="3" t="s">
        <v>344</v>
      </c>
      <c r="E62" s="3">
        <v>3</v>
      </c>
      <c r="F62" s="3" t="s">
        <v>191</v>
      </c>
      <c r="G62" s="3" t="s">
        <v>346</v>
      </c>
      <c r="H62" s="3" t="s">
        <v>49</v>
      </c>
      <c r="I62" s="3" t="s">
        <v>14</v>
      </c>
      <c r="J62" s="15" t="s">
        <v>192</v>
      </c>
      <c r="K62" s="34" t="s">
        <v>212</v>
      </c>
      <c r="L62" s="6" t="s">
        <v>16</v>
      </c>
      <c r="M62" s="7">
        <v>2.36</v>
      </c>
      <c r="N62" s="8">
        <v>2</v>
      </c>
      <c r="O62" s="9" t="s">
        <v>15</v>
      </c>
      <c r="P62" s="8">
        <f t="shared" si="4"/>
        <v>100.5</v>
      </c>
      <c r="Q62" s="38">
        <f t="shared" si="0"/>
        <v>-2</v>
      </c>
      <c r="R62" s="10">
        <f t="shared" si="5"/>
        <v>20.370249999999984</v>
      </c>
      <c r="S62" s="11">
        <f t="shared" si="1"/>
        <v>120.87024999999998</v>
      </c>
      <c r="T62" s="12">
        <f t="shared" si="2"/>
        <v>0.51666666666666672</v>
      </c>
      <c r="U62" s="13">
        <f t="shared" si="3"/>
        <v>0.202689054726368</v>
      </c>
      <c r="V62" s="14">
        <f>COUNTIF($L$2:L62,1)</f>
        <v>31</v>
      </c>
      <c r="W62">
        <v>60</v>
      </c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</row>
    <row r="63" spans="1:245" ht="38.25" x14ac:dyDescent="0.2">
      <c r="A63" s="3">
        <v>61</v>
      </c>
      <c r="B63" s="4">
        <v>43022</v>
      </c>
      <c r="C63" s="3" t="s">
        <v>193</v>
      </c>
      <c r="D63" s="3" t="s">
        <v>215</v>
      </c>
      <c r="E63" s="3">
        <v>3</v>
      </c>
      <c r="F63" s="3" t="s">
        <v>194</v>
      </c>
      <c r="G63" s="3" t="s">
        <v>28</v>
      </c>
      <c r="H63" s="3" t="s">
        <v>32</v>
      </c>
      <c r="I63" s="3" t="s">
        <v>14</v>
      </c>
      <c r="J63" s="15" t="s">
        <v>195</v>
      </c>
      <c r="K63" s="34"/>
      <c r="L63" s="6" t="s">
        <v>17</v>
      </c>
      <c r="M63" s="7">
        <v>1.89</v>
      </c>
      <c r="N63" s="8">
        <v>1.5</v>
      </c>
      <c r="O63" s="9" t="s">
        <v>15</v>
      </c>
      <c r="P63" s="8">
        <f t="shared" si="4"/>
        <v>102</v>
      </c>
      <c r="Q63" s="35">
        <f t="shared" si="0"/>
        <v>1.335</v>
      </c>
      <c r="R63" s="10">
        <f t="shared" si="5"/>
        <v>21.705249999999985</v>
      </c>
      <c r="S63" s="11">
        <f t="shared" si="1"/>
        <v>123.70524999999998</v>
      </c>
      <c r="T63" s="12">
        <f t="shared" si="2"/>
        <v>0.52459016393442626</v>
      </c>
      <c r="U63" s="13">
        <f t="shared" si="3"/>
        <v>0.21279656862745078</v>
      </c>
      <c r="V63" s="14">
        <f>COUNTIF($L$2:L63,1)</f>
        <v>32</v>
      </c>
      <c r="W63">
        <v>61</v>
      </c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</row>
    <row r="64" spans="1:245" ht="16.5" customHeight="1" x14ac:dyDescent="0.2">
      <c r="A64" s="3">
        <v>62</v>
      </c>
      <c r="B64" s="4">
        <v>43022</v>
      </c>
      <c r="C64" s="3" t="s">
        <v>196</v>
      </c>
      <c r="D64" s="3" t="s">
        <v>34</v>
      </c>
      <c r="E64" s="3">
        <v>1</v>
      </c>
      <c r="F64" s="3">
        <v>1</v>
      </c>
      <c r="G64" s="3" t="s">
        <v>26</v>
      </c>
      <c r="H64" s="3" t="s">
        <v>49</v>
      </c>
      <c r="I64" s="3" t="s">
        <v>14</v>
      </c>
      <c r="J64" s="5" t="s">
        <v>48</v>
      </c>
      <c r="K64" s="34"/>
      <c r="L64" s="6" t="s">
        <v>16</v>
      </c>
      <c r="M64" s="7">
        <v>2.15</v>
      </c>
      <c r="N64" s="8">
        <v>1</v>
      </c>
      <c r="O64" s="9" t="s">
        <v>15</v>
      </c>
      <c r="P64" s="8">
        <f t="shared" si="4"/>
        <v>103</v>
      </c>
      <c r="Q64" s="38">
        <f t="shared" si="0"/>
        <v>-1</v>
      </c>
      <c r="R64" s="10">
        <f t="shared" si="5"/>
        <v>20.705249999999985</v>
      </c>
      <c r="S64" s="11">
        <f t="shared" si="1"/>
        <v>123.70524999999998</v>
      </c>
      <c r="T64" s="12">
        <f t="shared" si="2"/>
        <v>0.5161290322580645</v>
      </c>
      <c r="U64" s="13">
        <f t="shared" si="3"/>
        <v>0.20102184466019396</v>
      </c>
      <c r="V64" s="14">
        <f>COUNTIF($L$2:L64,1)</f>
        <v>32</v>
      </c>
      <c r="W64">
        <v>62</v>
      </c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</row>
    <row r="65" spans="1:245" ht="25.5" x14ac:dyDescent="0.2">
      <c r="A65" s="3">
        <v>63</v>
      </c>
      <c r="B65" s="4">
        <v>43022</v>
      </c>
      <c r="C65" s="3" t="s">
        <v>197</v>
      </c>
      <c r="D65" s="3" t="s">
        <v>27</v>
      </c>
      <c r="E65" s="3">
        <v>2</v>
      </c>
      <c r="F65" s="3" t="s">
        <v>198</v>
      </c>
      <c r="G65" s="3" t="s">
        <v>26</v>
      </c>
      <c r="H65" s="3" t="s">
        <v>29</v>
      </c>
      <c r="I65" s="3" t="s">
        <v>14</v>
      </c>
      <c r="J65" s="15" t="s">
        <v>199</v>
      </c>
      <c r="K65" s="34"/>
      <c r="L65" s="6" t="s">
        <v>17</v>
      </c>
      <c r="M65" s="7">
        <v>2.21</v>
      </c>
      <c r="N65" s="8">
        <v>1.5</v>
      </c>
      <c r="O65" s="9" t="s">
        <v>23</v>
      </c>
      <c r="P65" s="8">
        <f t="shared" si="4"/>
        <v>104.5</v>
      </c>
      <c r="Q65" s="35">
        <f t="shared" si="0"/>
        <v>1.6492499999999999</v>
      </c>
      <c r="R65" s="10">
        <f t="shared" si="5"/>
        <v>22.354499999999984</v>
      </c>
      <c r="S65" s="11">
        <f t="shared" si="1"/>
        <v>126.85449999999999</v>
      </c>
      <c r="T65" s="12">
        <f t="shared" si="2"/>
        <v>0.52380952380952384</v>
      </c>
      <c r="U65" s="13">
        <f t="shared" si="3"/>
        <v>0.21391866028708123</v>
      </c>
      <c r="V65" s="14">
        <f>COUNTIF($L$2:L65,1)</f>
        <v>33</v>
      </c>
      <c r="W65">
        <v>63</v>
      </c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</row>
    <row r="66" spans="1:245" ht="25.5" x14ac:dyDescent="0.2">
      <c r="A66" s="3">
        <v>64</v>
      </c>
      <c r="B66" s="4">
        <v>43022</v>
      </c>
      <c r="C66" s="3" t="s">
        <v>200</v>
      </c>
      <c r="D66" s="3" t="s">
        <v>34</v>
      </c>
      <c r="E66" s="3">
        <v>2</v>
      </c>
      <c r="F66" s="3" t="s">
        <v>33</v>
      </c>
      <c r="G66" s="3" t="s">
        <v>26</v>
      </c>
      <c r="H66" s="3" t="s">
        <v>49</v>
      </c>
      <c r="I66" s="3" t="s">
        <v>14</v>
      </c>
      <c r="J66" s="5" t="s">
        <v>201</v>
      </c>
      <c r="K66" s="34"/>
      <c r="L66" s="6" t="s">
        <v>16</v>
      </c>
      <c r="M66" s="7">
        <v>2.64</v>
      </c>
      <c r="N66" s="8">
        <v>1.5</v>
      </c>
      <c r="O66" s="9" t="s">
        <v>15</v>
      </c>
      <c r="P66" s="8">
        <f t="shared" si="4"/>
        <v>106</v>
      </c>
      <c r="Q66" s="38">
        <f t="shared" si="0"/>
        <v>-1.5</v>
      </c>
      <c r="R66" s="10">
        <f t="shared" si="5"/>
        <v>20.854499999999984</v>
      </c>
      <c r="S66" s="11">
        <f t="shared" si="1"/>
        <v>126.85449999999999</v>
      </c>
      <c r="T66" s="12">
        <f t="shared" si="2"/>
        <v>0.515625</v>
      </c>
      <c r="U66" s="13">
        <f t="shared" si="3"/>
        <v>0.19674056603773574</v>
      </c>
      <c r="V66" s="14">
        <f>COUNTIF($L$2:L66,1)</f>
        <v>33</v>
      </c>
      <c r="W66">
        <v>64</v>
      </c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</row>
    <row r="67" spans="1:245" ht="25.5" x14ac:dyDescent="0.2">
      <c r="A67" s="3">
        <v>65</v>
      </c>
      <c r="B67" s="4">
        <v>43023</v>
      </c>
      <c r="C67" s="3" t="s">
        <v>202</v>
      </c>
      <c r="D67" s="3" t="s">
        <v>34</v>
      </c>
      <c r="E67" s="3">
        <v>2</v>
      </c>
      <c r="F67" s="3" t="s">
        <v>33</v>
      </c>
      <c r="G67" s="3" t="s">
        <v>26</v>
      </c>
      <c r="H67" s="3" t="s">
        <v>32</v>
      </c>
      <c r="I67" s="3" t="s">
        <v>14</v>
      </c>
      <c r="J67" s="5" t="s">
        <v>203</v>
      </c>
      <c r="K67" s="34" t="s">
        <v>213</v>
      </c>
      <c r="L67" s="6" t="s">
        <v>16</v>
      </c>
      <c r="M67" s="7">
        <v>2.1869999999999998</v>
      </c>
      <c r="N67" s="8">
        <v>1</v>
      </c>
      <c r="O67" s="9" t="s">
        <v>15</v>
      </c>
      <c r="P67" s="8">
        <f t="shared" si="4"/>
        <v>107</v>
      </c>
      <c r="Q67" s="38">
        <f t="shared" ref="Q67:Q130" si="6">IF(AND(L67="1",O67="ja"),(N67*M67*0.95)-N67,IF(AND(L67="1",O67="nein"),N67*M67-N67,-N67))</f>
        <v>-1</v>
      </c>
      <c r="R67" s="10">
        <f t="shared" si="5"/>
        <v>19.854499999999984</v>
      </c>
      <c r="S67" s="11">
        <f t="shared" ref="S67:S130" si="7">P67+R67</f>
        <v>126.85449999999999</v>
      </c>
      <c r="T67" s="12">
        <f t="shared" ref="T67:T130" si="8">V67/W67</f>
        <v>0.50769230769230766</v>
      </c>
      <c r="U67" s="13">
        <f t="shared" ref="U67:U130" si="9">((S67-P67)/P67)*100%</f>
        <v>0.18555607476635502</v>
      </c>
      <c r="V67" s="14">
        <f>COUNTIF($L$2:L67,1)</f>
        <v>33</v>
      </c>
      <c r="W67">
        <v>65</v>
      </c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</row>
    <row r="68" spans="1:245" ht="25.5" x14ac:dyDescent="0.2">
      <c r="A68" s="3">
        <v>66</v>
      </c>
      <c r="B68" s="4">
        <v>43023</v>
      </c>
      <c r="C68" s="3" t="s">
        <v>204</v>
      </c>
      <c r="D68" s="3" t="s">
        <v>344</v>
      </c>
      <c r="E68" s="3">
        <v>2</v>
      </c>
      <c r="F68" s="3" t="s">
        <v>205</v>
      </c>
      <c r="G68" s="3" t="s">
        <v>346</v>
      </c>
      <c r="H68" s="3" t="s">
        <v>49</v>
      </c>
      <c r="I68" s="3" t="s">
        <v>14</v>
      </c>
      <c r="J68" s="15" t="s">
        <v>206</v>
      </c>
      <c r="K68" s="34"/>
      <c r="L68" s="6" t="s">
        <v>17</v>
      </c>
      <c r="M68" s="7">
        <v>2.3199999999999998</v>
      </c>
      <c r="N68" s="8">
        <v>1</v>
      </c>
      <c r="O68" s="9" t="s">
        <v>15</v>
      </c>
      <c r="P68" s="8">
        <f t="shared" si="4"/>
        <v>108</v>
      </c>
      <c r="Q68" s="35">
        <f t="shared" si="6"/>
        <v>1.3199999999999998</v>
      </c>
      <c r="R68" s="10">
        <f t="shared" si="5"/>
        <v>21.174499999999984</v>
      </c>
      <c r="S68" s="11">
        <f t="shared" si="7"/>
        <v>129.17449999999999</v>
      </c>
      <c r="T68" s="12">
        <f t="shared" si="8"/>
        <v>0.51515151515151514</v>
      </c>
      <c r="U68" s="13">
        <f t="shared" si="9"/>
        <v>0.19606018518518514</v>
      </c>
      <c r="V68" s="14">
        <f>COUNTIF($L$2:L68,1)</f>
        <v>34</v>
      </c>
      <c r="W68">
        <v>66</v>
      </c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</row>
    <row r="69" spans="1:245" ht="15.75" customHeight="1" x14ac:dyDescent="0.2">
      <c r="A69" s="3">
        <v>67</v>
      </c>
      <c r="B69" s="4">
        <v>43023</v>
      </c>
      <c r="C69" s="3" t="s">
        <v>207</v>
      </c>
      <c r="D69" s="3" t="s">
        <v>34</v>
      </c>
      <c r="E69" s="3">
        <v>1</v>
      </c>
      <c r="F69" s="3">
        <v>2</v>
      </c>
      <c r="G69" s="3" t="s">
        <v>25</v>
      </c>
      <c r="H69" s="3" t="s">
        <v>49</v>
      </c>
      <c r="I69" s="3" t="s">
        <v>14</v>
      </c>
      <c r="J69" s="15" t="s">
        <v>50</v>
      </c>
      <c r="K69" s="34"/>
      <c r="L69" s="6" t="s">
        <v>17</v>
      </c>
      <c r="M69" s="7">
        <v>2.9</v>
      </c>
      <c r="N69" s="8">
        <v>1</v>
      </c>
      <c r="O69" s="9" t="s">
        <v>15</v>
      </c>
      <c r="P69" s="8">
        <f t="shared" si="4"/>
        <v>109</v>
      </c>
      <c r="Q69" s="35">
        <f t="shared" si="6"/>
        <v>1.9</v>
      </c>
      <c r="R69" s="10">
        <f t="shared" si="5"/>
        <v>23.074499999999983</v>
      </c>
      <c r="S69" s="11">
        <f t="shared" si="7"/>
        <v>132.07449999999997</v>
      </c>
      <c r="T69" s="12">
        <f t="shared" si="8"/>
        <v>0.52238805970149249</v>
      </c>
      <c r="U69" s="13">
        <f t="shared" si="9"/>
        <v>0.21169266055045846</v>
      </c>
      <c r="V69" s="14">
        <f>COUNTIF($L$2:L69,1)</f>
        <v>35</v>
      </c>
      <c r="W69">
        <v>67</v>
      </c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</row>
    <row r="70" spans="1:245" ht="17.25" customHeight="1" x14ac:dyDescent="0.2">
      <c r="A70" s="3">
        <v>68</v>
      </c>
      <c r="B70" s="4">
        <v>43023</v>
      </c>
      <c r="C70" s="3" t="s">
        <v>208</v>
      </c>
      <c r="D70" s="3" t="s">
        <v>34</v>
      </c>
      <c r="E70" s="3">
        <v>1</v>
      </c>
      <c r="F70" s="3">
        <v>1</v>
      </c>
      <c r="G70" s="3" t="s">
        <v>25</v>
      </c>
      <c r="H70" s="3" t="s">
        <v>49</v>
      </c>
      <c r="I70" s="3" t="s">
        <v>14</v>
      </c>
      <c r="J70" s="15" t="s">
        <v>156</v>
      </c>
      <c r="K70" s="34"/>
      <c r="L70" s="6" t="s">
        <v>17</v>
      </c>
      <c r="M70" s="7">
        <v>2.0499999999999998</v>
      </c>
      <c r="N70" s="8">
        <v>1</v>
      </c>
      <c r="O70" s="9" t="s">
        <v>15</v>
      </c>
      <c r="P70" s="8">
        <f t="shared" ref="P70:P133" si="10">P69+N70</f>
        <v>110</v>
      </c>
      <c r="Q70" s="35">
        <f t="shared" si="6"/>
        <v>1.0499999999999998</v>
      </c>
      <c r="R70" s="24">
        <f t="shared" ref="R70:R133" si="11">R69+Q70</f>
        <v>24.124499999999983</v>
      </c>
      <c r="S70" s="25">
        <f t="shared" si="7"/>
        <v>134.12449999999998</v>
      </c>
      <c r="T70" s="33">
        <f t="shared" si="8"/>
        <v>0.52941176470588236</v>
      </c>
      <c r="U70" s="13">
        <f t="shared" si="9"/>
        <v>0.21931363636363621</v>
      </c>
      <c r="V70" s="14">
        <f>COUNTIF($L$2:L70,1)</f>
        <v>36</v>
      </c>
      <c r="W70">
        <v>68</v>
      </c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</row>
    <row r="71" spans="1:245" ht="38.25" x14ac:dyDescent="0.2">
      <c r="A71" s="3">
        <v>69</v>
      </c>
      <c r="B71" s="4">
        <v>43025</v>
      </c>
      <c r="C71" s="3" t="s">
        <v>216</v>
      </c>
      <c r="D71" s="3" t="s">
        <v>217</v>
      </c>
      <c r="E71" s="3">
        <v>3</v>
      </c>
      <c r="F71" s="3" t="s">
        <v>218</v>
      </c>
      <c r="G71" s="3" t="s">
        <v>25</v>
      </c>
      <c r="H71" s="3" t="s">
        <v>49</v>
      </c>
      <c r="I71" s="3" t="s">
        <v>14</v>
      </c>
      <c r="J71" s="5" t="s">
        <v>219</v>
      </c>
      <c r="K71" s="34" t="s">
        <v>283</v>
      </c>
      <c r="L71" s="6" t="s">
        <v>16</v>
      </c>
      <c r="M71" s="7">
        <v>2.27</v>
      </c>
      <c r="N71" s="8">
        <v>2</v>
      </c>
      <c r="O71" s="9" t="s">
        <v>15</v>
      </c>
      <c r="P71" s="8">
        <f t="shared" si="10"/>
        <v>112</v>
      </c>
      <c r="Q71" s="38">
        <f t="shared" si="6"/>
        <v>-2</v>
      </c>
      <c r="R71" s="10">
        <f t="shared" si="11"/>
        <v>22.124499999999983</v>
      </c>
      <c r="S71" s="11">
        <f t="shared" si="7"/>
        <v>134.12449999999998</v>
      </c>
      <c r="T71" s="12">
        <f t="shared" si="8"/>
        <v>0.52173913043478259</v>
      </c>
      <c r="U71" s="13">
        <f t="shared" si="9"/>
        <v>0.19754017857142842</v>
      </c>
      <c r="V71" s="14">
        <f>COUNTIF($L$2:L71,1)</f>
        <v>36</v>
      </c>
      <c r="W71">
        <v>69</v>
      </c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</row>
    <row r="72" spans="1:245" ht="14.25" customHeight="1" x14ac:dyDescent="0.2">
      <c r="A72" s="3">
        <v>70</v>
      </c>
      <c r="B72" s="4">
        <v>43025</v>
      </c>
      <c r="C72" s="3" t="s">
        <v>220</v>
      </c>
      <c r="D72" s="3" t="s">
        <v>34</v>
      </c>
      <c r="E72" s="3">
        <v>1</v>
      </c>
      <c r="F72" s="3" t="s">
        <v>42</v>
      </c>
      <c r="G72" s="3" t="s">
        <v>26</v>
      </c>
      <c r="H72" s="3" t="s">
        <v>32</v>
      </c>
      <c r="I72" s="3" t="s">
        <v>14</v>
      </c>
      <c r="J72" s="5" t="s">
        <v>186</v>
      </c>
      <c r="K72" s="34"/>
      <c r="L72" s="6" t="s">
        <v>16</v>
      </c>
      <c r="M72" s="7">
        <v>3</v>
      </c>
      <c r="N72" s="8">
        <v>2</v>
      </c>
      <c r="O72" s="9" t="s">
        <v>15</v>
      </c>
      <c r="P72" s="8">
        <f t="shared" si="10"/>
        <v>114</v>
      </c>
      <c r="Q72" s="38">
        <f t="shared" si="6"/>
        <v>-2</v>
      </c>
      <c r="R72" s="10">
        <f t="shared" si="11"/>
        <v>20.124499999999983</v>
      </c>
      <c r="S72" s="11">
        <f t="shared" si="7"/>
        <v>134.12449999999998</v>
      </c>
      <c r="T72" s="12">
        <f t="shared" si="8"/>
        <v>0.51428571428571423</v>
      </c>
      <c r="U72" s="13">
        <f t="shared" si="9"/>
        <v>0.17653070175438582</v>
      </c>
      <c r="V72" s="14">
        <f>COUNTIF($L$2:L72,1)</f>
        <v>36</v>
      </c>
      <c r="W72">
        <v>70</v>
      </c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</row>
    <row r="73" spans="1:245" ht="25.5" x14ac:dyDescent="0.2">
      <c r="A73" s="3">
        <v>71</v>
      </c>
      <c r="B73" s="4">
        <v>43025</v>
      </c>
      <c r="C73" s="3" t="s">
        <v>221</v>
      </c>
      <c r="D73" s="3" t="s">
        <v>344</v>
      </c>
      <c r="E73" s="3">
        <v>2</v>
      </c>
      <c r="F73" s="3" t="s">
        <v>222</v>
      </c>
      <c r="G73" s="3" t="s">
        <v>346</v>
      </c>
      <c r="H73" s="3" t="s">
        <v>49</v>
      </c>
      <c r="I73" s="3" t="s">
        <v>14</v>
      </c>
      <c r="J73" s="15" t="s">
        <v>223</v>
      </c>
      <c r="K73" s="34"/>
      <c r="L73" s="6" t="s">
        <v>16</v>
      </c>
      <c r="M73" s="7">
        <v>2.63</v>
      </c>
      <c r="N73" s="8">
        <v>1.5</v>
      </c>
      <c r="O73" s="9" t="s">
        <v>15</v>
      </c>
      <c r="P73" s="8">
        <f t="shared" si="10"/>
        <v>115.5</v>
      </c>
      <c r="Q73" s="38">
        <f t="shared" si="6"/>
        <v>-1.5</v>
      </c>
      <c r="R73" s="10">
        <f t="shared" si="11"/>
        <v>18.624499999999983</v>
      </c>
      <c r="S73" s="11">
        <f t="shared" si="7"/>
        <v>134.12449999999998</v>
      </c>
      <c r="T73" s="12">
        <f t="shared" si="8"/>
        <v>0.50704225352112675</v>
      </c>
      <c r="U73" s="13">
        <f t="shared" si="9"/>
        <v>0.16125108225108212</v>
      </c>
      <c r="V73" s="14">
        <f>COUNTIF($L$2:L73,1)</f>
        <v>36</v>
      </c>
      <c r="W73">
        <v>71</v>
      </c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</row>
    <row r="74" spans="1:245" ht="25.5" x14ac:dyDescent="0.2">
      <c r="A74" s="3">
        <v>72</v>
      </c>
      <c r="B74" s="4">
        <v>43025</v>
      </c>
      <c r="C74" s="3" t="s">
        <v>224</v>
      </c>
      <c r="D74" s="3" t="s">
        <v>34</v>
      </c>
      <c r="E74" s="3">
        <v>2</v>
      </c>
      <c r="F74" s="3" t="s">
        <v>37</v>
      </c>
      <c r="G74" s="3" t="s">
        <v>26</v>
      </c>
      <c r="H74" s="3" t="s">
        <v>49</v>
      </c>
      <c r="I74" s="3" t="s">
        <v>14</v>
      </c>
      <c r="J74" s="15" t="s">
        <v>225</v>
      </c>
      <c r="K74" s="34"/>
      <c r="L74" s="6" t="s">
        <v>17</v>
      </c>
      <c r="M74" s="7">
        <v>2.0099999999999998</v>
      </c>
      <c r="N74" s="8">
        <v>1.5</v>
      </c>
      <c r="O74" s="9" t="s">
        <v>15</v>
      </c>
      <c r="P74" s="8">
        <f t="shared" si="10"/>
        <v>117</v>
      </c>
      <c r="Q74" s="35">
        <f t="shared" si="6"/>
        <v>1.5149999999999997</v>
      </c>
      <c r="R74" s="10">
        <f t="shared" si="11"/>
        <v>20.139499999999984</v>
      </c>
      <c r="S74" s="11">
        <f t="shared" si="7"/>
        <v>137.1395</v>
      </c>
      <c r="T74" s="12">
        <f t="shared" si="8"/>
        <v>0.51388888888888884</v>
      </c>
      <c r="U74" s="13">
        <f t="shared" si="9"/>
        <v>0.17213247863247863</v>
      </c>
      <c r="V74" s="14">
        <f>COUNTIF($L$2:L74,1)</f>
        <v>37</v>
      </c>
      <c r="W74">
        <v>72</v>
      </c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</row>
    <row r="75" spans="1:245" ht="15" customHeight="1" x14ac:dyDescent="0.2">
      <c r="A75" s="3">
        <v>73</v>
      </c>
      <c r="B75" s="4">
        <v>43025</v>
      </c>
      <c r="C75" s="3" t="s">
        <v>226</v>
      </c>
      <c r="D75" s="3" t="s">
        <v>34</v>
      </c>
      <c r="E75" s="3">
        <v>1</v>
      </c>
      <c r="F75" s="3" t="s">
        <v>227</v>
      </c>
      <c r="G75" s="3" t="s">
        <v>25</v>
      </c>
      <c r="H75" s="3" t="s">
        <v>29</v>
      </c>
      <c r="I75" s="3" t="s">
        <v>14</v>
      </c>
      <c r="J75" s="15" t="s">
        <v>70</v>
      </c>
      <c r="K75" s="34"/>
      <c r="L75" s="6" t="s">
        <v>17</v>
      </c>
      <c r="M75" s="7">
        <v>1.9</v>
      </c>
      <c r="N75" s="8">
        <v>3</v>
      </c>
      <c r="O75" s="9" t="s">
        <v>23</v>
      </c>
      <c r="P75" s="8">
        <f t="shared" si="10"/>
        <v>120</v>
      </c>
      <c r="Q75" s="35">
        <f t="shared" si="6"/>
        <v>2.4149999999999991</v>
      </c>
      <c r="R75" s="10">
        <f t="shared" si="11"/>
        <v>22.554499999999983</v>
      </c>
      <c r="S75" s="11">
        <f t="shared" si="7"/>
        <v>142.55449999999999</v>
      </c>
      <c r="T75" s="12">
        <f t="shared" si="8"/>
        <v>0.52054794520547942</v>
      </c>
      <c r="U75" s="13">
        <f t="shared" si="9"/>
        <v>0.18795416666666659</v>
      </c>
      <c r="V75" s="14">
        <f>COUNTIF($L$2:L75,1)</f>
        <v>38</v>
      </c>
      <c r="W75">
        <v>73</v>
      </c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</row>
    <row r="76" spans="1:245" ht="12.75" x14ac:dyDescent="0.2">
      <c r="A76" s="3">
        <v>74</v>
      </c>
      <c r="B76" s="4">
        <v>43025</v>
      </c>
      <c r="C76" s="3" t="s">
        <v>226</v>
      </c>
      <c r="D76" s="3" t="s">
        <v>34</v>
      </c>
      <c r="E76" s="3">
        <v>1</v>
      </c>
      <c r="F76" s="3" t="s">
        <v>228</v>
      </c>
      <c r="G76" s="3" t="s">
        <v>25</v>
      </c>
      <c r="H76" s="3" t="s">
        <v>29</v>
      </c>
      <c r="I76" s="3" t="s">
        <v>30</v>
      </c>
      <c r="J76" s="5" t="s">
        <v>70</v>
      </c>
      <c r="K76" s="34"/>
      <c r="L76" s="6" t="s">
        <v>16</v>
      </c>
      <c r="M76" s="7">
        <v>2.1</v>
      </c>
      <c r="N76" s="8">
        <v>2</v>
      </c>
      <c r="O76" s="9" t="s">
        <v>23</v>
      </c>
      <c r="P76" s="8">
        <f t="shared" si="10"/>
        <v>122</v>
      </c>
      <c r="Q76" s="38">
        <f t="shared" si="6"/>
        <v>-2</v>
      </c>
      <c r="R76" s="10">
        <f t="shared" si="11"/>
        <v>20.554499999999983</v>
      </c>
      <c r="S76" s="11">
        <f t="shared" si="7"/>
        <v>142.55449999999999</v>
      </c>
      <c r="T76" s="12">
        <f t="shared" si="8"/>
        <v>0.51351351351351349</v>
      </c>
      <c r="U76" s="13">
        <f t="shared" si="9"/>
        <v>0.16847950819672122</v>
      </c>
      <c r="V76" s="14">
        <f>COUNTIF($L$2:L76,1)</f>
        <v>38</v>
      </c>
      <c r="W76">
        <v>74</v>
      </c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</row>
    <row r="77" spans="1:245" ht="12.75" x14ac:dyDescent="0.2">
      <c r="A77" s="3">
        <v>75</v>
      </c>
      <c r="B77" s="4">
        <v>43025</v>
      </c>
      <c r="C77" s="3" t="s">
        <v>229</v>
      </c>
      <c r="D77" s="3" t="s">
        <v>27</v>
      </c>
      <c r="E77" s="3">
        <v>1</v>
      </c>
      <c r="F77" s="3" t="s">
        <v>230</v>
      </c>
      <c r="G77" s="3" t="s">
        <v>26</v>
      </c>
      <c r="H77" s="3" t="s">
        <v>29</v>
      </c>
      <c r="I77" s="3" t="s">
        <v>30</v>
      </c>
      <c r="J77" s="5" t="s">
        <v>51</v>
      </c>
      <c r="K77" s="34"/>
      <c r="L77" s="6" t="s">
        <v>16</v>
      </c>
      <c r="M77" s="7">
        <v>2.0499999999999998</v>
      </c>
      <c r="N77" s="8">
        <v>1</v>
      </c>
      <c r="O77" s="9" t="s">
        <v>23</v>
      </c>
      <c r="P77" s="8">
        <f t="shared" si="10"/>
        <v>123</v>
      </c>
      <c r="Q77" s="38">
        <f t="shared" si="6"/>
        <v>-1</v>
      </c>
      <c r="R77" s="10">
        <f t="shared" si="11"/>
        <v>19.554499999999983</v>
      </c>
      <c r="S77" s="11">
        <f t="shared" si="7"/>
        <v>142.55449999999999</v>
      </c>
      <c r="T77" s="12">
        <f t="shared" si="8"/>
        <v>0.50666666666666671</v>
      </c>
      <c r="U77" s="13">
        <f t="shared" si="9"/>
        <v>0.15897967479674788</v>
      </c>
      <c r="V77" s="14">
        <f>COUNTIF($L$2:L77,1)</f>
        <v>38</v>
      </c>
      <c r="W77">
        <v>75</v>
      </c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</row>
    <row r="78" spans="1:245" ht="25.5" x14ac:dyDescent="0.2">
      <c r="A78" s="3">
        <v>76</v>
      </c>
      <c r="B78" s="4">
        <v>43026</v>
      </c>
      <c r="C78" s="3" t="s">
        <v>231</v>
      </c>
      <c r="D78" s="3" t="s">
        <v>85</v>
      </c>
      <c r="E78" s="3">
        <v>2</v>
      </c>
      <c r="F78" s="3" t="s">
        <v>232</v>
      </c>
      <c r="G78" s="3" t="s">
        <v>28</v>
      </c>
      <c r="H78" s="3" t="s">
        <v>32</v>
      </c>
      <c r="I78" s="3" t="s">
        <v>14</v>
      </c>
      <c r="J78" s="15" t="s">
        <v>233</v>
      </c>
      <c r="K78" s="34"/>
      <c r="L78" s="6" t="s">
        <v>17</v>
      </c>
      <c r="M78" s="7">
        <v>1.861</v>
      </c>
      <c r="N78" s="8">
        <v>1.5</v>
      </c>
      <c r="O78" s="9" t="s">
        <v>15</v>
      </c>
      <c r="P78" s="8">
        <f t="shared" si="10"/>
        <v>124.5</v>
      </c>
      <c r="Q78" s="35">
        <f t="shared" si="6"/>
        <v>1.2915000000000001</v>
      </c>
      <c r="R78" s="10">
        <f t="shared" si="11"/>
        <v>20.845999999999982</v>
      </c>
      <c r="S78" s="11">
        <f t="shared" si="7"/>
        <v>145.34599999999998</v>
      </c>
      <c r="T78" s="12">
        <f t="shared" si="8"/>
        <v>0.51315789473684215</v>
      </c>
      <c r="U78" s="13">
        <f t="shared" si="9"/>
        <v>0.16743775100401587</v>
      </c>
      <c r="V78" s="14">
        <f>COUNTIF($L$2:L78,1)</f>
        <v>39</v>
      </c>
      <c r="W78">
        <v>76</v>
      </c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</row>
    <row r="79" spans="1:245" ht="25.5" customHeight="1" x14ac:dyDescent="0.2">
      <c r="A79" s="3">
        <v>77</v>
      </c>
      <c r="B79" s="4">
        <v>43026</v>
      </c>
      <c r="C79" s="3" t="s">
        <v>234</v>
      </c>
      <c r="D79" s="3" t="s">
        <v>344</v>
      </c>
      <c r="E79" s="3">
        <v>2</v>
      </c>
      <c r="F79" s="3" t="s">
        <v>235</v>
      </c>
      <c r="G79" s="3" t="s">
        <v>346</v>
      </c>
      <c r="H79" s="3" t="s">
        <v>49</v>
      </c>
      <c r="I79" s="3" t="s">
        <v>14</v>
      </c>
      <c r="J79" s="15" t="s">
        <v>236</v>
      </c>
      <c r="K79" s="34"/>
      <c r="L79" s="6" t="s">
        <v>17</v>
      </c>
      <c r="M79" s="7">
        <v>2.3199999999999998</v>
      </c>
      <c r="N79" s="8">
        <v>2</v>
      </c>
      <c r="O79" s="9" t="s">
        <v>15</v>
      </c>
      <c r="P79" s="8">
        <f t="shared" si="10"/>
        <v>126.5</v>
      </c>
      <c r="Q79" s="35">
        <f t="shared" si="6"/>
        <v>2.6399999999999997</v>
      </c>
      <c r="R79" s="10">
        <f t="shared" si="11"/>
        <v>23.485999999999983</v>
      </c>
      <c r="S79" s="11">
        <f t="shared" si="7"/>
        <v>149.98599999999999</v>
      </c>
      <c r="T79" s="12">
        <f t="shared" si="8"/>
        <v>0.51948051948051943</v>
      </c>
      <c r="U79" s="13">
        <f t="shared" si="9"/>
        <v>0.18566007905138332</v>
      </c>
      <c r="V79" s="14">
        <f>COUNTIF($L$2:L79,1)</f>
        <v>40</v>
      </c>
      <c r="W79">
        <v>77</v>
      </c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</row>
    <row r="80" spans="1:245" ht="25.5" x14ac:dyDescent="0.2">
      <c r="A80" s="3">
        <v>78</v>
      </c>
      <c r="B80" s="4">
        <v>43026</v>
      </c>
      <c r="C80" s="3" t="s">
        <v>237</v>
      </c>
      <c r="D80" s="3" t="s">
        <v>217</v>
      </c>
      <c r="E80" s="3">
        <v>2</v>
      </c>
      <c r="F80" s="3" t="s">
        <v>238</v>
      </c>
      <c r="G80" s="3" t="s">
        <v>26</v>
      </c>
      <c r="H80" s="3" t="s">
        <v>29</v>
      </c>
      <c r="I80" s="3" t="s">
        <v>14</v>
      </c>
      <c r="J80" s="15" t="s">
        <v>239</v>
      </c>
      <c r="K80" s="34"/>
      <c r="L80" s="6" t="s">
        <v>17</v>
      </c>
      <c r="M80" s="7">
        <v>2.5299999999999998</v>
      </c>
      <c r="N80" s="8">
        <v>1</v>
      </c>
      <c r="O80" s="9" t="s">
        <v>23</v>
      </c>
      <c r="P80" s="8">
        <f t="shared" si="10"/>
        <v>127.5</v>
      </c>
      <c r="Q80" s="35">
        <f t="shared" si="6"/>
        <v>1.4034999999999997</v>
      </c>
      <c r="R80" s="10">
        <f t="shared" si="11"/>
        <v>24.889499999999984</v>
      </c>
      <c r="S80" s="11">
        <f t="shared" si="7"/>
        <v>152.3895</v>
      </c>
      <c r="T80" s="12">
        <f t="shared" si="8"/>
        <v>0.52564102564102566</v>
      </c>
      <c r="U80" s="13">
        <f t="shared" si="9"/>
        <v>0.19521176470588233</v>
      </c>
      <c r="V80" s="14">
        <f>COUNTIF($L$2:L80,1)</f>
        <v>41</v>
      </c>
      <c r="W80">
        <v>78</v>
      </c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</row>
    <row r="81" spans="1:245" ht="14.25" customHeight="1" x14ac:dyDescent="0.2">
      <c r="A81" s="3">
        <v>79</v>
      </c>
      <c r="B81" s="4">
        <v>43027</v>
      </c>
      <c r="C81" s="3" t="s">
        <v>240</v>
      </c>
      <c r="D81" s="3" t="s">
        <v>241</v>
      </c>
      <c r="E81" s="3">
        <v>5</v>
      </c>
      <c r="F81" s="3">
        <v>1</v>
      </c>
      <c r="G81" s="3" t="s">
        <v>26</v>
      </c>
      <c r="H81" s="3" t="s">
        <v>29</v>
      </c>
      <c r="I81" s="3" t="s">
        <v>14</v>
      </c>
      <c r="J81" s="5" t="s">
        <v>242</v>
      </c>
      <c r="K81" s="34"/>
      <c r="L81" s="6" t="s">
        <v>16</v>
      </c>
      <c r="M81" s="7">
        <v>10.8</v>
      </c>
      <c r="N81" s="8">
        <v>0.5</v>
      </c>
      <c r="O81" s="9" t="s">
        <v>23</v>
      </c>
      <c r="P81" s="8">
        <f t="shared" si="10"/>
        <v>128</v>
      </c>
      <c r="Q81" s="38">
        <f t="shared" si="6"/>
        <v>-0.5</v>
      </c>
      <c r="R81" s="10">
        <f t="shared" si="11"/>
        <v>24.389499999999984</v>
      </c>
      <c r="S81" s="11">
        <f t="shared" si="7"/>
        <v>152.3895</v>
      </c>
      <c r="T81" s="12">
        <f t="shared" si="8"/>
        <v>0.51898734177215189</v>
      </c>
      <c r="U81" s="13">
        <f t="shared" si="9"/>
        <v>0.19054296874999999</v>
      </c>
      <c r="V81" s="14">
        <f>COUNTIF($L$2:L81,1)</f>
        <v>41</v>
      </c>
      <c r="W81">
        <v>79</v>
      </c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</row>
    <row r="82" spans="1:245" ht="25.5" x14ac:dyDescent="0.2">
      <c r="A82" s="3">
        <v>80</v>
      </c>
      <c r="B82" s="4">
        <v>43027</v>
      </c>
      <c r="C82" s="3" t="s">
        <v>243</v>
      </c>
      <c r="D82" s="3" t="s">
        <v>241</v>
      </c>
      <c r="E82" s="3">
        <v>2</v>
      </c>
      <c r="F82" s="3" t="s">
        <v>244</v>
      </c>
      <c r="G82" s="3" t="s">
        <v>26</v>
      </c>
      <c r="H82" s="3" t="s">
        <v>49</v>
      </c>
      <c r="I82" s="3" t="s">
        <v>14</v>
      </c>
      <c r="J82" s="5" t="s">
        <v>245</v>
      </c>
      <c r="K82" s="34"/>
      <c r="L82" s="6" t="s">
        <v>16</v>
      </c>
      <c r="M82" s="7">
        <v>2.17</v>
      </c>
      <c r="N82" s="8">
        <v>1</v>
      </c>
      <c r="O82" s="9" t="s">
        <v>15</v>
      </c>
      <c r="P82" s="8">
        <f t="shared" si="10"/>
        <v>129</v>
      </c>
      <c r="Q82" s="38">
        <f t="shared" si="6"/>
        <v>-1</v>
      </c>
      <c r="R82" s="10">
        <f t="shared" si="11"/>
        <v>23.389499999999984</v>
      </c>
      <c r="S82" s="11">
        <f t="shared" si="7"/>
        <v>152.3895</v>
      </c>
      <c r="T82" s="12">
        <f t="shared" si="8"/>
        <v>0.51249999999999996</v>
      </c>
      <c r="U82" s="13">
        <f t="shared" si="9"/>
        <v>0.18131395348837209</v>
      </c>
      <c r="V82" s="14">
        <f>COUNTIF($L$2:L82,1)</f>
        <v>41</v>
      </c>
      <c r="W82">
        <v>80</v>
      </c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</row>
    <row r="83" spans="1:245" ht="25.5" x14ac:dyDescent="0.2">
      <c r="A83" s="3">
        <v>81</v>
      </c>
      <c r="B83" s="4">
        <v>43028</v>
      </c>
      <c r="C83" s="3" t="s">
        <v>246</v>
      </c>
      <c r="D83" s="3" t="s">
        <v>344</v>
      </c>
      <c r="E83" s="3">
        <v>2</v>
      </c>
      <c r="F83" s="3" t="s">
        <v>247</v>
      </c>
      <c r="G83" s="3" t="s">
        <v>346</v>
      </c>
      <c r="H83" s="3" t="s">
        <v>49</v>
      </c>
      <c r="I83" s="3" t="s">
        <v>14</v>
      </c>
      <c r="J83" s="5" t="s">
        <v>248</v>
      </c>
      <c r="K83" s="34"/>
      <c r="L83" s="6" t="s">
        <v>16</v>
      </c>
      <c r="M83" s="7">
        <v>2.1</v>
      </c>
      <c r="N83" s="8">
        <v>2</v>
      </c>
      <c r="O83" s="9" t="s">
        <v>15</v>
      </c>
      <c r="P83" s="8">
        <f t="shared" si="10"/>
        <v>131</v>
      </c>
      <c r="Q83" s="38">
        <f t="shared" si="6"/>
        <v>-2</v>
      </c>
      <c r="R83" s="10">
        <f t="shared" si="11"/>
        <v>21.389499999999984</v>
      </c>
      <c r="S83" s="11">
        <f t="shared" si="7"/>
        <v>152.3895</v>
      </c>
      <c r="T83" s="12">
        <f t="shared" si="8"/>
        <v>0.50617283950617287</v>
      </c>
      <c r="U83" s="13">
        <f t="shared" si="9"/>
        <v>0.16327862595419845</v>
      </c>
      <c r="V83" s="14">
        <f>COUNTIF($L$2:L83,1)</f>
        <v>41</v>
      </c>
      <c r="W83">
        <v>81</v>
      </c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</row>
    <row r="84" spans="1:245" ht="25.5" x14ac:dyDescent="0.2">
      <c r="A84" s="3">
        <v>82</v>
      </c>
      <c r="B84" s="4">
        <v>43028</v>
      </c>
      <c r="C84" s="3" t="s">
        <v>249</v>
      </c>
      <c r="D84" s="3" t="s">
        <v>214</v>
      </c>
      <c r="E84" s="3">
        <v>2</v>
      </c>
      <c r="F84" s="3" t="s">
        <v>33</v>
      </c>
      <c r="G84" s="3" t="s">
        <v>26</v>
      </c>
      <c r="H84" s="3" t="s">
        <v>32</v>
      </c>
      <c r="I84" s="3" t="s">
        <v>14</v>
      </c>
      <c r="J84" s="15" t="s">
        <v>250</v>
      </c>
      <c r="K84" s="34"/>
      <c r="L84" s="6" t="s">
        <v>17</v>
      </c>
      <c r="M84" s="7">
        <v>2.2839999999999998</v>
      </c>
      <c r="N84" s="8">
        <v>1</v>
      </c>
      <c r="O84" s="9" t="s">
        <v>15</v>
      </c>
      <c r="P84" s="8">
        <f t="shared" si="10"/>
        <v>132</v>
      </c>
      <c r="Q84" s="35">
        <f t="shared" si="6"/>
        <v>1.2839999999999998</v>
      </c>
      <c r="R84" s="10">
        <f t="shared" si="11"/>
        <v>22.673499999999983</v>
      </c>
      <c r="S84" s="11">
        <f t="shared" si="7"/>
        <v>154.67349999999999</v>
      </c>
      <c r="T84" s="12">
        <f t="shared" si="8"/>
        <v>0.51219512195121952</v>
      </c>
      <c r="U84" s="13">
        <f t="shared" si="9"/>
        <v>0.17176893939393931</v>
      </c>
      <c r="V84" s="14">
        <f>COUNTIF($L$2:L84,1)</f>
        <v>42</v>
      </c>
      <c r="W84">
        <v>82</v>
      </c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</row>
    <row r="85" spans="1:245" ht="25.5" x14ac:dyDescent="0.2">
      <c r="A85" s="3">
        <v>83</v>
      </c>
      <c r="B85" s="4">
        <v>43028</v>
      </c>
      <c r="C85" s="3" t="s">
        <v>251</v>
      </c>
      <c r="D85" s="3" t="s">
        <v>85</v>
      </c>
      <c r="E85" s="3">
        <v>2</v>
      </c>
      <c r="F85" s="3" t="s">
        <v>252</v>
      </c>
      <c r="G85" s="3" t="s">
        <v>26</v>
      </c>
      <c r="H85" s="3" t="s">
        <v>29</v>
      </c>
      <c r="I85" s="3" t="s">
        <v>14</v>
      </c>
      <c r="J85" s="15" t="s">
        <v>253</v>
      </c>
      <c r="K85" s="34"/>
      <c r="L85" s="6" t="s">
        <v>17</v>
      </c>
      <c r="M85" s="7">
        <v>2.64</v>
      </c>
      <c r="N85" s="8">
        <v>1</v>
      </c>
      <c r="O85" s="9" t="s">
        <v>15</v>
      </c>
      <c r="P85" s="8">
        <f t="shared" si="10"/>
        <v>133</v>
      </c>
      <c r="Q85" s="35">
        <f t="shared" si="6"/>
        <v>1.6400000000000001</v>
      </c>
      <c r="R85" s="10">
        <f t="shared" si="11"/>
        <v>24.313499999999983</v>
      </c>
      <c r="S85" s="11">
        <f t="shared" si="7"/>
        <v>157.31349999999998</v>
      </c>
      <c r="T85" s="12">
        <f t="shared" si="8"/>
        <v>0.51807228915662651</v>
      </c>
      <c r="U85" s="13">
        <f t="shared" si="9"/>
        <v>0.18280827067669156</v>
      </c>
      <c r="V85" s="14">
        <f>COUNTIF($L$2:L85,1)</f>
        <v>43</v>
      </c>
      <c r="W85">
        <v>83</v>
      </c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</row>
    <row r="86" spans="1:245" ht="15.75" customHeight="1" x14ac:dyDescent="0.2">
      <c r="A86" s="3">
        <v>84</v>
      </c>
      <c r="B86" s="4">
        <v>43029</v>
      </c>
      <c r="C86" s="3" t="s">
        <v>254</v>
      </c>
      <c r="D86" s="3" t="s">
        <v>34</v>
      </c>
      <c r="E86" s="3">
        <v>1</v>
      </c>
      <c r="F86" s="3">
        <v>2</v>
      </c>
      <c r="G86" s="3" t="s">
        <v>26</v>
      </c>
      <c r="H86" s="3" t="s">
        <v>49</v>
      </c>
      <c r="I86" s="3" t="s">
        <v>14</v>
      </c>
      <c r="J86" s="5" t="s">
        <v>255</v>
      </c>
      <c r="K86" s="34" t="s">
        <v>256</v>
      </c>
      <c r="L86" s="6" t="s">
        <v>16</v>
      </c>
      <c r="M86" s="7">
        <v>1.9</v>
      </c>
      <c r="N86" s="8">
        <v>2</v>
      </c>
      <c r="O86" s="9" t="s">
        <v>15</v>
      </c>
      <c r="P86" s="8">
        <f t="shared" si="10"/>
        <v>135</v>
      </c>
      <c r="Q86" s="38">
        <f t="shared" si="6"/>
        <v>-2</v>
      </c>
      <c r="R86" s="10">
        <f t="shared" si="11"/>
        <v>22.313499999999983</v>
      </c>
      <c r="S86" s="11">
        <f t="shared" si="7"/>
        <v>157.31349999999998</v>
      </c>
      <c r="T86" s="12">
        <f t="shared" si="8"/>
        <v>0.51190476190476186</v>
      </c>
      <c r="U86" s="13">
        <f t="shared" si="9"/>
        <v>0.16528518518518501</v>
      </c>
      <c r="V86" s="14">
        <f>COUNTIF($L$2:L86,1)</f>
        <v>43</v>
      </c>
      <c r="W86">
        <v>84</v>
      </c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</row>
    <row r="87" spans="1:245" ht="14.25" customHeight="1" x14ac:dyDescent="0.2">
      <c r="A87" s="3">
        <v>85</v>
      </c>
      <c r="B87" s="4">
        <v>43029</v>
      </c>
      <c r="C87" s="3" t="s">
        <v>257</v>
      </c>
      <c r="D87" s="3" t="s">
        <v>34</v>
      </c>
      <c r="E87" s="3">
        <v>1</v>
      </c>
      <c r="F87" s="3">
        <v>2</v>
      </c>
      <c r="G87" s="3" t="s">
        <v>26</v>
      </c>
      <c r="H87" s="3" t="s">
        <v>49</v>
      </c>
      <c r="I87" s="3" t="s">
        <v>14</v>
      </c>
      <c r="J87" s="5" t="s">
        <v>44</v>
      </c>
      <c r="K87" s="34"/>
      <c r="L87" s="6" t="s">
        <v>16</v>
      </c>
      <c r="M87" s="7">
        <v>2.4500000000000002</v>
      </c>
      <c r="N87" s="8">
        <v>1</v>
      </c>
      <c r="O87" s="9" t="s">
        <v>15</v>
      </c>
      <c r="P87" s="8">
        <f t="shared" si="10"/>
        <v>136</v>
      </c>
      <c r="Q87" s="38">
        <f t="shared" si="6"/>
        <v>-1</v>
      </c>
      <c r="R87" s="10">
        <f t="shared" si="11"/>
        <v>21.313499999999983</v>
      </c>
      <c r="S87" s="11">
        <f t="shared" si="7"/>
        <v>157.31349999999998</v>
      </c>
      <c r="T87" s="12">
        <f t="shared" si="8"/>
        <v>0.50588235294117645</v>
      </c>
      <c r="U87" s="13">
        <f t="shared" si="9"/>
        <v>0.1567169117647057</v>
      </c>
      <c r="V87" s="14">
        <f>COUNTIF($L$2:L87,1)</f>
        <v>43</v>
      </c>
      <c r="W87">
        <v>85</v>
      </c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</row>
    <row r="88" spans="1:245" ht="15" customHeight="1" x14ac:dyDescent="0.2">
      <c r="A88" s="3">
        <v>86</v>
      </c>
      <c r="B88" s="4">
        <v>43029</v>
      </c>
      <c r="C88" s="3" t="s">
        <v>258</v>
      </c>
      <c r="D88" s="3" t="s">
        <v>34</v>
      </c>
      <c r="E88" s="3">
        <v>1</v>
      </c>
      <c r="F88" s="3">
        <v>1</v>
      </c>
      <c r="G88" s="3" t="s">
        <v>25</v>
      </c>
      <c r="H88" s="3" t="s">
        <v>49</v>
      </c>
      <c r="I88" s="3" t="s">
        <v>14</v>
      </c>
      <c r="J88" s="15" t="s">
        <v>46</v>
      </c>
      <c r="K88" s="34"/>
      <c r="L88" s="6" t="s">
        <v>17</v>
      </c>
      <c r="M88" s="7">
        <v>2.0499999999999998</v>
      </c>
      <c r="N88" s="8">
        <v>3</v>
      </c>
      <c r="O88" s="9" t="s">
        <v>15</v>
      </c>
      <c r="P88" s="8">
        <f t="shared" si="10"/>
        <v>139</v>
      </c>
      <c r="Q88" s="35">
        <f t="shared" si="6"/>
        <v>3.1499999999999995</v>
      </c>
      <c r="R88" s="10">
        <f t="shared" si="11"/>
        <v>24.463499999999982</v>
      </c>
      <c r="S88" s="11">
        <f t="shared" si="7"/>
        <v>163.46349999999998</v>
      </c>
      <c r="T88" s="12">
        <f t="shared" si="8"/>
        <v>0.51162790697674421</v>
      </c>
      <c r="U88" s="13">
        <f t="shared" si="9"/>
        <v>0.17599640287769772</v>
      </c>
      <c r="V88" s="14">
        <f>COUNTIF($L$2:L88,1)</f>
        <v>44</v>
      </c>
      <c r="W88">
        <v>86</v>
      </c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</row>
    <row r="89" spans="1:245" ht="25.5" x14ac:dyDescent="0.2">
      <c r="A89" s="3">
        <v>87</v>
      </c>
      <c r="B89" s="4">
        <v>43029</v>
      </c>
      <c r="C89" s="3" t="s">
        <v>259</v>
      </c>
      <c r="D89" s="3" t="s">
        <v>344</v>
      </c>
      <c r="E89" s="3">
        <v>2</v>
      </c>
      <c r="F89" s="3" t="s">
        <v>37</v>
      </c>
      <c r="G89" s="3" t="s">
        <v>346</v>
      </c>
      <c r="H89" s="3" t="s">
        <v>49</v>
      </c>
      <c r="I89" s="3" t="s">
        <v>14</v>
      </c>
      <c r="J89" s="15" t="s">
        <v>260</v>
      </c>
      <c r="K89" s="34"/>
      <c r="L89" s="6" t="s">
        <v>17</v>
      </c>
      <c r="M89" s="7">
        <v>2.66</v>
      </c>
      <c r="N89" s="8">
        <v>2</v>
      </c>
      <c r="O89" s="9" t="s">
        <v>15</v>
      </c>
      <c r="P89" s="8">
        <f t="shared" si="10"/>
        <v>141</v>
      </c>
      <c r="Q89" s="35">
        <f t="shared" si="6"/>
        <v>3.3200000000000003</v>
      </c>
      <c r="R89" s="10">
        <f t="shared" si="11"/>
        <v>27.783499999999982</v>
      </c>
      <c r="S89" s="11">
        <f t="shared" si="7"/>
        <v>168.78349999999998</v>
      </c>
      <c r="T89" s="12">
        <f t="shared" si="8"/>
        <v>0.51724137931034486</v>
      </c>
      <c r="U89" s="13">
        <f t="shared" si="9"/>
        <v>0.19704609929077996</v>
      </c>
      <c r="V89" s="14">
        <f>COUNTIF($L$2:L89,1)</f>
        <v>45</v>
      </c>
      <c r="W89">
        <v>87</v>
      </c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</row>
    <row r="90" spans="1:245" ht="25.5" x14ac:dyDescent="0.2">
      <c r="A90" s="3">
        <v>88</v>
      </c>
      <c r="B90" s="4">
        <v>43029</v>
      </c>
      <c r="C90" s="3" t="s">
        <v>261</v>
      </c>
      <c r="D90" s="3" t="s">
        <v>27</v>
      </c>
      <c r="E90" s="3">
        <v>2</v>
      </c>
      <c r="F90" s="3" t="s">
        <v>262</v>
      </c>
      <c r="G90" s="3" t="s">
        <v>28</v>
      </c>
      <c r="H90" s="3" t="s">
        <v>32</v>
      </c>
      <c r="I90" s="3" t="s">
        <v>14</v>
      </c>
      <c r="J90" s="15" t="s">
        <v>263</v>
      </c>
      <c r="K90" s="34"/>
      <c r="L90" s="6" t="s">
        <v>16</v>
      </c>
      <c r="M90" s="7">
        <v>3.53</v>
      </c>
      <c r="N90" s="8">
        <v>1</v>
      </c>
      <c r="O90" s="9" t="s">
        <v>15</v>
      </c>
      <c r="P90" s="8">
        <f t="shared" si="10"/>
        <v>142</v>
      </c>
      <c r="Q90" s="38">
        <f t="shared" si="6"/>
        <v>-1</v>
      </c>
      <c r="R90" s="10">
        <f t="shared" si="11"/>
        <v>26.783499999999982</v>
      </c>
      <c r="S90" s="11">
        <f t="shared" si="7"/>
        <v>168.78349999999998</v>
      </c>
      <c r="T90" s="12">
        <f t="shared" si="8"/>
        <v>0.51136363636363635</v>
      </c>
      <c r="U90" s="13">
        <f t="shared" si="9"/>
        <v>0.18861619718309841</v>
      </c>
      <c r="V90" s="14">
        <f>COUNTIF($L$2:L90,1)</f>
        <v>45</v>
      </c>
      <c r="W90">
        <v>88</v>
      </c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</row>
    <row r="91" spans="1:245" ht="25.5" x14ac:dyDescent="0.2">
      <c r="A91" s="3">
        <v>89</v>
      </c>
      <c r="B91" s="4">
        <v>43029</v>
      </c>
      <c r="C91" s="3" t="s">
        <v>264</v>
      </c>
      <c r="D91" s="3" t="s">
        <v>27</v>
      </c>
      <c r="E91" s="3">
        <v>2</v>
      </c>
      <c r="F91" s="3" t="s">
        <v>265</v>
      </c>
      <c r="G91" s="3" t="s">
        <v>25</v>
      </c>
      <c r="H91" s="3" t="s">
        <v>49</v>
      </c>
      <c r="I91" s="3" t="s">
        <v>14</v>
      </c>
      <c r="J91" s="15" t="s">
        <v>266</v>
      </c>
      <c r="K91" s="34"/>
      <c r="L91" s="6" t="s">
        <v>16</v>
      </c>
      <c r="M91" s="7">
        <v>2.33</v>
      </c>
      <c r="N91" s="8">
        <v>1</v>
      </c>
      <c r="O91" s="9" t="s">
        <v>15</v>
      </c>
      <c r="P91" s="8">
        <f t="shared" si="10"/>
        <v>143</v>
      </c>
      <c r="Q91" s="38">
        <f t="shared" si="6"/>
        <v>-1</v>
      </c>
      <c r="R91" s="10">
        <f t="shared" si="11"/>
        <v>25.783499999999982</v>
      </c>
      <c r="S91" s="11">
        <f t="shared" si="7"/>
        <v>168.78349999999998</v>
      </c>
      <c r="T91" s="12">
        <f t="shared" si="8"/>
        <v>0.5056179775280899</v>
      </c>
      <c r="U91" s="13">
        <f t="shared" si="9"/>
        <v>0.18030419580419563</v>
      </c>
      <c r="V91" s="14">
        <f>COUNTIF($L$2:L91,1)</f>
        <v>45</v>
      </c>
      <c r="W91">
        <v>89</v>
      </c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</row>
    <row r="92" spans="1:245" ht="25.5" x14ac:dyDescent="0.2">
      <c r="A92" s="3">
        <v>90</v>
      </c>
      <c r="B92" s="4">
        <v>43029</v>
      </c>
      <c r="C92" s="3" t="s">
        <v>267</v>
      </c>
      <c r="D92" s="3" t="s">
        <v>34</v>
      </c>
      <c r="E92" s="3">
        <v>2</v>
      </c>
      <c r="F92" s="3" t="s">
        <v>33</v>
      </c>
      <c r="G92" s="3" t="s">
        <v>25</v>
      </c>
      <c r="H92" s="3" t="s">
        <v>49</v>
      </c>
      <c r="I92" s="3" t="s">
        <v>14</v>
      </c>
      <c r="J92" s="15" t="s">
        <v>268</v>
      </c>
      <c r="K92" s="34"/>
      <c r="L92" s="6" t="s">
        <v>16</v>
      </c>
      <c r="M92" s="7">
        <v>2.39</v>
      </c>
      <c r="N92" s="8">
        <v>1</v>
      </c>
      <c r="O92" s="9" t="s">
        <v>15</v>
      </c>
      <c r="P92" s="8">
        <f t="shared" si="10"/>
        <v>144</v>
      </c>
      <c r="Q92" s="38">
        <f t="shared" si="6"/>
        <v>-1</v>
      </c>
      <c r="R92" s="10">
        <f t="shared" si="11"/>
        <v>24.783499999999982</v>
      </c>
      <c r="S92" s="11">
        <f t="shared" si="7"/>
        <v>168.78349999999998</v>
      </c>
      <c r="T92" s="12">
        <f t="shared" si="8"/>
        <v>0.5</v>
      </c>
      <c r="U92" s="13">
        <f t="shared" si="9"/>
        <v>0.17210763888888872</v>
      </c>
      <c r="V92" s="14">
        <f>COUNTIF($L$2:L92,1)</f>
        <v>45</v>
      </c>
      <c r="W92">
        <v>90</v>
      </c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</row>
    <row r="93" spans="1:245" ht="15" customHeight="1" x14ac:dyDescent="0.2">
      <c r="A93" s="3">
        <v>91</v>
      </c>
      <c r="B93" s="4">
        <v>43029</v>
      </c>
      <c r="C93" s="3" t="s">
        <v>258</v>
      </c>
      <c r="D93" s="3" t="s">
        <v>34</v>
      </c>
      <c r="E93" s="3">
        <v>1</v>
      </c>
      <c r="F93" s="3">
        <v>1</v>
      </c>
      <c r="G93" s="3" t="s">
        <v>26</v>
      </c>
      <c r="H93" s="3" t="s">
        <v>49</v>
      </c>
      <c r="I93" s="3" t="s">
        <v>14</v>
      </c>
      <c r="J93" s="15" t="s">
        <v>46</v>
      </c>
      <c r="K93" s="34"/>
      <c r="L93" s="6" t="s">
        <v>17</v>
      </c>
      <c r="M93" s="7">
        <v>2.0499999999999998</v>
      </c>
      <c r="N93" s="8">
        <v>2</v>
      </c>
      <c r="O93" s="9" t="s">
        <v>15</v>
      </c>
      <c r="P93" s="8">
        <f t="shared" si="10"/>
        <v>146</v>
      </c>
      <c r="Q93" s="35">
        <f t="shared" si="6"/>
        <v>2.0999999999999996</v>
      </c>
      <c r="R93" s="10">
        <f t="shared" si="11"/>
        <v>26.883499999999984</v>
      </c>
      <c r="S93" s="11">
        <f t="shared" si="7"/>
        <v>172.88349999999997</v>
      </c>
      <c r="T93" s="12">
        <f t="shared" si="8"/>
        <v>0.50549450549450547</v>
      </c>
      <c r="U93" s="13">
        <f t="shared" si="9"/>
        <v>0.1841335616438354</v>
      </c>
      <c r="V93" s="14">
        <f>COUNTIF($L$2:L93,1)</f>
        <v>46</v>
      </c>
      <c r="W93">
        <v>91</v>
      </c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</row>
    <row r="94" spans="1:245" ht="25.5" x14ac:dyDescent="0.2">
      <c r="A94" s="3">
        <v>92</v>
      </c>
      <c r="B94" s="4">
        <v>43029</v>
      </c>
      <c r="C94" s="3" t="s">
        <v>269</v>
      </c>
      <c r="D94" s="3" t="s">
        <v>85</v>
      </c>
      <c r="E94" s="3">
        <v>2</v>
      </c>
      <c r="F94" s="3" t="s">
        <v>270</v>
      </c>
      <c r="G94" s="3" t="s">
        <v>26</v>
      </c>
      <c r="H94" s="3" t="s">
        <v>49</v>
      </c>
      <c r="I94" s="3" t="s">
        <v>14</v>
      </c>
      <c r="J94" s="15" t="s">
        <v>271</v>
      </c>
      <c r="K94" s="34"/>
      <c r="L94" s="6" t="s">
        <v>17</v>
      </c>
      <c r="M94" s="7">
        <v>2.1</v>
      </c>
      <c r="N94" s="8">
        <v>2</v>
      </c>
      <c r="O94" s="9" t="s">
        <v>15</v>
      </c>
      <c r="P94" s="8">
        <f t="shared" si="10"/>
        <v>148</v>
      </c>
      <c r="Q94" s="35">
        <f t="shared" si="6"/>
        <v>2.2000000000000002</v>
      </c>
      <c r="R94" s="10">
        <f t="shared" si="11"/>
        <v>29.083499999999983</v>
      </c>
      <c r="S94" s="11">
        <f t="shared" si="7"/>
        <v>177.08349999999999</v>
      </c>
      <c r="T94" s="12">
        <f t="shared" si="8"/>
        <v>0.51086956521739135</v>
      </c>
      <c r="U94" s="13">
        <f t="shared" si="9"/>
        <v>0.19651013513513504</v>
      </c>
      <c r="V94" s="14">
        <f>COUNTIF($L$2:L94,1)</f>
        <v>47</v>
      </c>
      <c r="W94">
        <v>92</v>
      </c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</row>
    <row r="95" spans="1:245" ht="13.5" customHeight="1" x14ac:dyDescent="0.2">
      <c r="A95" s="3">
        <v>93</v>
      </c>
      <c r="B95" s="4">
        <v>43029</v>
      </c>
      <c r="C95" s="3" t="s">
        <v>272</v>
      </c>
      <c r="D95" s="3" t="s">
        <v>27</v>
      </c>
      <c r="E95" s="3">
        <v>1</v>
      </c>
      <c r="F95" s="3" t="s">
        <v>42</v>
      </c>
      <c r="G95" s="3" t="s">
        <v>28</v>
      </c>
      <c r="H95" s="3" t="s">
        <v>29</v>
      </c>
      <c r="I95" s="3" t="s">
        <v>30</v>
      </c>
      <c r="J95" s="5" t="s">
        <v>273</v>
      </c>
      <c r="K95" s="34"/>
      <c r="L95" s="6" t="s">
        <v>16</v>
      </c>
      <c r="M95" s="7">
        <v>2.1</v>
      </c>
      <c r="N95" s="8">
        <v>1</v>
      </c>
      <c r="O95" s="9" t="s">
        <v>15</v>
      </c>
      <c r="P95" s="8">
        <f t="shared" si="10"/>
        <v>149</v>
      </c>
      <c r="Q95" s="38">
        <f t="shared" si="6"/>
        <v>-1</v>
      </c>
      <c r="R95" s="10">
        <f t="shared" si="11"/>
        <v>28.083499999999983</v>
      </c>
      <c r="S95" s="11">
        <f t="shared" si="7"/>
        <v>177.08349999999999</v>
      </c>
      <c r="T95" s="12">
        <f t="shared" si="8"/>
        <v>0.5053763440860215</v>
      </c>
      <c r="U95" s="13">
        <f t="shared" si="9"/>
        <v>0.188479865771812</v>
      </c>
      <c r="V95" s="14">
        <f>COUNTIF($L$2:L95,1)</f>
        <v>47</v>
      </c>
      <c r="W95">
        <v>93</v>
      </c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</row>
    <row r="96" spans="1:245" ht="38.25" x14ac:dyDescent="0.2">
      <c r="A96" s="3">
        <v>94</v>
      </c>
      <c r="B96" s="4">
        <v>43029</v>
      </c>
      <c r="C96" s="3" t="s">
        <v>274</v>
      </c>
      <c r="D96" s="3" t="s">
        <v>85</v>
      </c>
      <c r="E96" s="3">
        <v>3</v>
      </c>
      <c r="F96" s="3" t="s">
        <v>275</v>
      </c>
      <c r="G96" s="3" t="s">
        <v>26</v>
      </c>
      <c r="H96" s="3" t="s">
        <v>29</v>
      </c>
      <c r="I96" s="3" t="s">
        <v>14</v>
      </c>
      <c r="J96" s="15" t="s">
        <v>276</v>
      </c>
      <c r="K96" s="34"/>
      <c r="L96" s="6" t="s">
        <v>16</v>
      </c>
      <c r="M96" s="7">
        <v>3.53</v>
      </c>
      <c r="N96" s="8">
        <v>1</v>
      </c>
      <c r="O96" s="9" t="s">
        <v>15</v>
      </c>
      <c r="P96" s="8">
        <f t="shared" si="10"/>
        <v>150</v>
      </c>
      <c r="Q96" s="38">
        <f t="shared" si="6"/>
        <v>-1</v>
      </c>
      <c r="R96" s="10">
        <f t="shared" si="11"/>
        <v>27.083499999999983</v>
      </c>
      <c r="S96" s="11">
        <f t="shared" si="7"/>
        <v>177.08349999999999</v>
      </c>
      <c r="T96" s="12">
        <f t="shared" si="8"/>
        <v>0.5</v>
      </c>
      <c r="U96" s="13">
        <f t="shared" si="9"/>
        <v>0.18055666666666659</v>
      </c>
      <c r="V96" s="14">
        <f>COUNTIF($L$2:L96,1)</f>
        <v>47</v>
      </c>
      <c r="W96">
        <v>94</v>
      </c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</row>
    <row r="97" spans="1:245" ht="25.5" x14ac:dyDescent="0.2">
      <c r="A97" s="3">
        <v>95</v>
      </c>
      <c r="B97" s="4">
        <v>43030</v>
      </c>
      <c r="C97" s="3" t="s">
        <v>277</v>
      </c>
      <c r="D97" s="3" t="s">
        <v>344</v>
      </c>
      <c r="E97" s="3">
        <v>2</v>
      </c>
      <c r="F97" s="3" t="s">
        <v>37</v>
      </c>
      <c r="G97" s="3" t="s">
        <v>346</v>
      </c>
      <c r="H97" s="3" t="s">
        <v>49</v>
      </c>
      <c r="I97" s="3" t="s">
        <v>14</v>
      </c>
      <c r="J97" s="5" t="s">
        <v>278</v>
      </c>
      <c r="K97" s="34"/>
      <c r="L97" s="6" t="s">
        <v>16</v>
      </c>
      <c r="M97" s="7">
        <v>2.17</v>
      </c>
      <c r="N97" s="8">
        <v>3</v>
      </c>
      <c r="O97" s="9" t="s">
        <v>15</v>
      </c>
      <c r="P97" s="8">
        <f t="shared" si="10"/>
        <v>153</v>
      </c>
      <c r="Q97" s="38">
        <f t="shared" si="6"/>
        <v>-3</v>
      </c>
      <c r="R97" s="10">
        <f t="shared" si="11"/>
        <v>24.083499999999983</v>
      </c>
      <c r="S97" s="11">
        <f t="shared" si="7"/>
        <v>177.08349999999999</v>
      </c>
      <c r="T97" s="12">
        <f t="shared" si="8"/>
        <v>0.49473684210526314</v>
      </c>
      <c r="U97" s="13">
        <f t="shared" si="9"/>
        <v>0.15740849673202606</v>
      </c>
      <c r="V97" s="14">
        <f>COUNTIF($L$2:L97,1)</f>
        <v>47</v>
      </c>
      <c r="W97">
        <v>95</v>
      </c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</row>
    <row r="98" spans="1:245" ht="25.5" x14ac:dyDescent="0.2">
      <c r="A98" s="3">
        <v>96</v>
      </c>
      <c r="B98" s="4">
        <v>43030</v>
      </c>
      <c r="C98" s="3" t="s">
        <v>279</v>
      </c>
      <c r="D98" s="3" t="s">
        <v>34</v>
      </c>
      <c r="E98" s="3">
        <v>2</v>
      </c>
      <c r="F98" s="3" t="s">
        <v>33</v>
      </c>
      <c r="G98" s="3" t="s">
        <v>25</v>
      </c>
      <c r="H98" s="3" t="s">
        <v>49</v>
      </c>
      <c r="I98" s="3" t="s">
        <v>14</v>
      </c>
      <c r="J98" s="5" t="s">
        <v>280</v>
      </c>
      <c r="K98" s="34"/>
      <c r="L98" s="6" t="s">
        <v>16</v>
      </c>
      <c r="M98" s="7">
        <v>2.27</v>
      </c>
      <c r="N98" s="8">
        <v>2</v>
      </c>
      <c r="O98" s="9" t="s">
        <v>15</v>
      </c>
      <c r="P98" s="8">
        <f t="shared" si="10"/>
        <v>155</v>
      </c>
      <c r="Q98" s="38">
        <f t="shared" si="6"/>
        <v>-2</v>
      </c>
      <c r="R98" s="10">
        <f t="shared" si="11"/>
        <v>22.083499999999983</v>
      </c>
      <c r="S98" s="11">
        <f t="shared" si="7"/>
        <v>177.08349999999999</v>
      </c>
      <c r="T98" s="12">
        <f t="shared" si="8"/>
        <v>0.48958333333333331</v>
      </c>
      <c r="U98" s="13">
        <f t="shared" si="9"/>
        <v>0.142474193548387</v>
      </c>
      <c r="V98" s="14">
        <f>COUNTIF($L$2:L98,1)</f>
        <v>47</v>
      </c>
      <c r="W98">
        <v>96</v>
      </c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</row>
    <row r="99" spans="1:245" ht="14.25" customHeight="1" x14ac:dyDescent="0.2">
      <c r="A99" s="3">
        <v>97</v>
      </c>
      <c r="B99" s="4">
        <v>43030</v>
      </c>
      <c r="C99" s="3" t="s">
        <v>240</v>
      </c>
      <c r="D99" s="3" t="s">
        <v>34</v>
      </c>
      <c r="E99" s="3">
        <v>5</v>
      </c>
      <c r="F99" s="3">
        <v>1</v>
      </c>
      <c r="G99" s="3" t="s">
        <v>25</v>
      </c>
      <c r="H99" s="3" t="s">
        <v>29</v>
      </c>
      <c r="I99" s="3" t="s">
        <v>14</v>
      </c>
      <c r="J99" s="5" t="s">
        <v>242</v>
      </c>
      <c r="K99" s="34"/>
      <c r="L99" s="6" t="s">
        <v>16</v>
      </c>
      <c r="M99" s="7">
        <v>13.45</v>
      </c>
      <c r="N99" s="8">
        <v>0.5</v>
      </c>
      <c r="O99" s="9" t="s">
        <v>23</v>
      </c>
      <c r="P99" s="8">
        <f t="shared" si="10"/>
        <v>155.5</v>
      </c>
      <c r="Q99" s="38">
        <f t="shared" si="6"/>
        <v>-0.5</v>
      </c>
      <c r="R99" s="10">
        <f t="shared" si="11"/>
        <v>21.583499999999983</v>
      </c>
      <c r="S99" s="11">
        <f t="shared" si="7"/>
        <v>177.08349999999999</v>
      </c>
      <c r="T99" s="12">
        <f t="shared" si="8"/>
        <v>0.4845360824742268</v>
      </c>
      <c r="U99" s="13">
        <f t="shared" si="9"/>
        <v>0.13880064308681664</v>
      </c>
      <c r="V99" s="14">
        <f>COUNTIF($L$2:L99,1)</f>
        <v>47</v>
      </c>
      <c r="W99">
        <v>97</v>
      </c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</row>
    <row r="100" spans="1:245" ht="25.5" x14ac:dyDescent="0.2">
      <c r="A100" s="3">
        <v>98</v>
      </c>
      <c r="B100" s="4">
        <v>43030</v>
      </c>
      <c r="C100" s="3" t="s">
        <v>281</v>
      </c>
      <c r="D100" s="3" t="s">
        <v>215</v>
      </c>
      <c r="E100" s="3">
        <v>2</v>
      </c>
      <c r="F100" s="3" t="s">
        <v>38</v>
      </c>
      <c r="G100" s="3" t="s">
        <v>28</v>
      </c>
      <c r="H100" s="3" t="s">
        <v>29</v>
      </c>
      <c r="I100" s="3" t="s">
        <v>14</v>
      </c>
      <c r="J100" s="15" t="s">
        <v>282</v>
      </c>
      <c r="K100" s="34"/>
      <c r="L100" s="6" t="s">
        <v>17</v>
      </c>
      <c r="M100" s="7">
        <v>2.13</v>
      </c>
      <c r="N100" s="8">
        <v>2</v>
      </c>
      <c r="O100" s="9" t="s">
        <v>15</v>
      </c>
      <c r="P100" s="8">
        <f t="shared" si="10"/>
        <v>157.5</v>
      </c>
      <c r="Q100" s="35">
        <f t="shared" si="6"/>
        <v>2.2599999999999998</v>
      </c>
      <c r="R100" s="24">
        <f t="shared" si="11"/>
        <v>23.843499999999985</v>
      </c>
      <c r="S100" s="25">
        <f t="shared" si="7"/>
        <v>181.34349999999998</v>
      </c>
      <c r="T100" s="33">
        <f t="shared" si="8"/>
        <v>0.48979591836734693</v>
      </c>
      <c r="U100" s="13">
        <f t="shared" si="9"/>
        <v>0.15138730158730143</v>
      </c>
      <c r="V100" s="14">
        <f>COUNTIF($L$2:L100,1)</f>
        <v>48</v>
      </c>
      <c r="W100">
        <v>98</v>
      </c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</row>
    <row r="101" spans="1:245" ht="25.5" x14ac:dyDescent="0.2">
      <c r="A101" s="3">
        <v>99</v>
      </c>
      <c r="B101" s="4">
        <v>43031</v>
      </c>
      <c r="C101" s="3" t="s">
        <v>284</v>
      </c>
      <c r="D101" s="3" t="s">
        <v>214</v>
      </c>
      <c r="E101" s="3">
        <v>2</v>
      </c>
      <c r="F101" s="3" t="s">
        <v>285</v>
      </c>
      <c r="G101" s="3" t="s">
        <v>28</v>
      </c>
      <c r="H101" s="3" t="s">
        <v>32</v>
      </c>
      <c r="I101" s="3" t="s">
        <v>14</v>
      </c>
      <c r="J101" s="15" t="s">
        <v>286</v>
      </c>
      <c r="K101" s="34"/>
      <c r="L101" s="6" t="s">
        <v>17</v>
      </c>
      <c r="M101" s="7">
        <v>1.956</v>
      </c>
      <c r="N101" s="8">
        <v>1</v>
      </c>
      <c r="O101" s="9" t="s">
        <v>15</v>
      </c>
      <c r="P101" s="8">
        <f t="shared" si="10"/>
        <v>158.5</v>
      </c>
      <c r="Q101" s="35">
        <f t="shared" si="6"/>
        <v>0.95599999999999996</v>
      </c>
      <c r="R101" s="10">
        <f t="shared" si="11"/>
        <v>24.799499999999984</v>
      </c>
      <c r="S101" s="11">
        <f t="shared" si="7"/>
        <v>183.29949999999999</v>
      </c>
      <c r="T101" s="12">
        <f t="shared" si="8"/>
        <v>0.49494949494949497</v>
      </c>
      <c r="U101" s="13">
        <f t="shared" si="9"/>
        <v>0.1564637223974763</v>
      </c>
      <c r="V101" s="14">
        <f>COUNTIF($L$2:L101,1)</f>
        <v>49</v>
      </c>
      <c r="W101">
        <v>99</v>
      </c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</row>
    <row r="102" spans="1:245" ht="15.75" customHeight="1" x14ac:dyDescent="0.2">
      <c r="A102" s="3">
        <v>100</v>
      </c>
      <c r="B102" s="4">
        <v>43031</v>
      </c>
      <c r="C102" s="3" t="s">
        <v>287</v>
      </c>
      <c r="D102" s="3" t="s">
        <v>85</v>
      </c>
      <c r="E102" s="3">
        <v>1</v>
      </c>
      <c r="F102" s="3" t="s">
        <v>288</v>
      </c>
      <c r="G102" s="3" t="s">
        <v>26</v>
      </c>
      <c r="H102" s="3" t="s">
        <v>289</v>
      </c>
      <c r="I102" s="3" t="s">
        <v>14</v>
      </c>
      <c r="J102" s="15" t="s">
        <v>290</v>
      </c>
      <c r="K102" s="34"/>
      <c r="L102" s="6" t="s">
        <v>17</v>
      </c>
      <c r="M102" s="7">
        <v>1.9</v>
      </c>
      <c r="N102" s="8">
        <v>2</v>
      </c>
      <c r="O102" s="9" t="s">
        <v>15</v>
      </c>
      <c r="P102" s="8">
        <f t="shared" si="10"/>
        <v>160.5</v>
      </c>
      <c r="Q102" s="35">
        <f t="shared" si="6"/>
        <v>1.7999999999999998</v>
      </c>
      <c r="R102" s="10">
        <f t="shared" si="11"/>
        <v>26.599499999999985</v>
      </c>
      <c r="S102" s="11">
        <f t="shared" si="7"/>
        <v>187.09949999999998</v>
      </c>
      <c r="T102" s="12">
        <f t="shared" si="8"/>
        <v>0.5</v>
      </c>
      <c r="U102" s="13">
        <f t="shared" si="9"/>
        <v>0.16572897196261668</v>
      </c>
      <c r="V102" s="14">
        <f>COUNTIF($L$2:L102,1)</f>
        <v>50</v>
      </c>
      <c r="W102">
        <v>100</v>
      </c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</row>
    <row r="103" spans="1:245" ht="15.75" customHeight="1" x14ac:dyDescent="0.2">
      <c r="A103" s="3">
        <v>101</v>
      </c>
      <c r="B103" s="4">
        <v>43031</v>
      </c>
      <c r="C103" s="3" t="s">
        <v>287</v>
      </c>
      <c r="D103" s="3" t="s">
        <v>85</v>
      </c>
      <c r="E103" s="3">
        <v>1</v>
      </c>
      <c r="F103" s="3" t="s">
        <v>291</v>
      </c>
      <c r="G103" s="3" t="s">
        <v>26</v>
      </c>
      <c r="H103" s="3" t="s">
        <v>29</v>
      </c>
      <c r="I103" s="3" t="s">
        <v>14</v>
      </c>
      <c r="J103" s="15" t="s">
        <v>290</v>
      </c>
      <c r="K103" s="34"/>
      <c r="L103" s="6" t="s">
        <v>17</v>
      </c>
      <c r="M103" s="7">
        <v>4.25</v>
      </c>
      <c r="N103" s="8">
        <v>0.5</v>
      </c>
      <c r="O103" s="9" t="s">
        <v>23</v>
      </c>
      <c r="P103" s="8">
        <f t="shared" si="10"/>
        <v>161</v>
      </c>
      <c r="Q103" s="35">
        <f t="shared" si="6"/>
        <v>1.5187499999999998</v>
      </c>
      <c r="R103" s="10">
        <f t="shared" si="11"/>
        <v>28.118249999999986</v>
      </c>
      <c r="S103" s="11">
        <f t="shared" si="7"/>
        <v>189.11824999999999</v>
      </c>
      <c r="T103" s="12">
        <f t="shared" si="8"/>
        <v>0.50495049504950495</v>
      </c>
      <c r="U103" s="13">
        <f t="shared" si="9"/>
        <v>0.17464751552795024</v>
      </c>
      <c r="V103" s="14">
        <f>COUNTIF($L$2:L103,1)</f>
        <v>51</v>
      </c>
      <c r="W103">
        <v>101</v>
      </c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</row>
    <row r="104" spans="1:245" ht="25.5" x14ac:dyDescent="0.2">
      <c r="A104" s="3">
        <v>102</v>
      </c>
      <c r="B104" s="4">
        <v>43032</v>
      </c>
      <c r="C104" s="3" t="s">
        <v>292</v>
      </c>
      <c r="D104" s="3" t="s">
        <v>34</v>
      </c>
      <c r="E104" s="3">
        <v>2</v>
      </c>
      <c r="F104" s="3" t="s">
        <v>270</v>
      </c>
      <c r="G104" s="3" t="s">
        <v>26</v>
      </c>
      <c r="H104" s="3" t="s">
        <v>32</v>
      </c>
      <c r="I104" s="3" t="s">
        <v>14</v>
      </c>
      <c r="J104" s="15" t="s">
        <v>293</v>
      </c>
      <c r="K104" s="34" t="s">
        <v>283</v>
      </c>
      <c r="L104" s="6" t="s">
        <v>16</v>
      </c>
      <c r="M104" s="7">
        <v>2.3580000000000001</v>
      </c>
      <c r="N104" s="8">
        <v>1</v>
      </c>
      <c r="O104" s="9" t="s">
        <v>15</v>
      </c>
      <c r="P104" s="8">
        <f t="shared" si="10"/>
        <v>162</v>
      </c>
      <c r="Q104" s="38">
        <f t="shared" si="6"/>
        <v>-1</v>
      </c>
      <c r="R104" s="10">
        <f t="shared" si="11"/>
        <v>27.118249999999986</v>
      </c>
      <c r="S104" s="11">
        <f t="shared" si="7"/>
        <v>189.11824999999999</v>
      </c>
      <c r="T104" s="12">
        <f t="shared" si="8"/>
        <v>0.5</v>
      </c>
      <c r="U104" s="13">
        <f t="shared" si="9"/>
        <v>0.16739660493827155</v>
      </c>
      <c r="V104" s="14">
        <f>COUNTIF($L$2:L104,1)</f>
        <v>51</v>
      </c>
      <c r="W104">
        <v>102</v>
      </c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</row>
    <row r="105" spans="1:245" ht="39.75" customHeight="1" x14ac:dyDescent="0.2">
      <c r="A105" s="3">
        <v>103</v>
      </c>
      <c r="B105" s="4">
        <v>43032</v>
      </c>
      <c r="C105" s="3" t="s">
        <v>294</v>
      </c>
      <c r="D105" s="3" t="s">
        <v>85</v>
      </c>
      <c r="E105" s="3">
        <v>3</v>
      </c>
      <c r="F105" s="3" t="s">
        <v>295</v>
      </c>
      <c r="G105" s="3" t="s">
        <v>26</v>
      </c>
      <c r="H105" s="3" t="s">
        <v>29</v>
      </c>
      <c r="I105" s="3" t="s">
        <v>14</v>
      </c>
      <c r="J105" s="15" t="s">
        <v>296</v>
      </c>
      <c r="K105" s="34"/>
      <c r="L105" s="6" t="s">
        <v>16</v>
      </c>
      <c r="M105" s="7">
        <v>2.12</v>
      </c>
      <c r="N105" s="8">
        <v>1</v>
      </c>
      <c r="O105" s="9" t="s">
        <v>23</v>
      </c>
      <c r="P105" s="8">
        <f t="shared" si="10"/>
        <v>163</v>
      </c>
      <c r="Q105" s="38">
        <f t="shared" si="6"/>
        <v>-1</v>
      </c>
      <c r="R105" s="10">
        <f t="shared" si="11"/>
        <v>26.118249999999986</v>
      </c>
      <c r="S105" s="11">
        <f t="shared" si="7"/>
        <v>189.11824999999999</v>
      </c>
      <c r="T105" s="12">
        <f t="shared" si="8"/>
        <v>0.49514563106796117</v>
      </c>
      <c r="U105" s="13">
        <f t="shared" si="9"/>
        <v>0.16023466257668706</v>
      </c>
      <c r="V105" s="14">
        <f>COUNTIF($L$2:L105,1)</f>
        <v>51</v>
      </c>
      <c r="W105">
        <v>103</v>
      </c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</row>
    <row r="106" spans="1:245" ht="17.25" customHeight="1" x14ac:dyDescent="0.2">
      <c r="A106" s="3">
        <v>104</v>
      </c>
      <c r="B106" s="4">
        <v>43032</v>
      </c>
      <c r="C106" s="3" t="s">
        <v>297</v>
      </c>
      <c r="D106" s="3" t="s">
        <v>27</v>
      </c>
      <c r="E106" s="3">
        <v>1</v>
      </c>
      <c r="F106" s="3" t="s">
        <v>298</v>
      </c>
      <c r="G106" s="3" t="s">
        <v>26</v>
      </c>
      <c r="H106" s="3" t="s">
        <v>29</v>
      </c>
      <c r="I106" s="3" t="s">
        <v>30</v>
      </c>
      <c r="J106" s="15" t="s">
        <v>31</v>
      </c>
      <c r="K106" s="34"/>
      <c r="L106" s="6" t="s">
        <v>17</v>
      </c>
      <c r="M106" s="7">
        <v>1.45</v>
      </c>
      <c r="N106" s="8">
        <v>1.5</v>
      </c>
      <c r="O106" s="9" t="s">
        <v>23</v>
      </c>
      <c r="P106" s="8">
        <f t="shared" si="10"/>
        <v>164.5</v>
      </c>
      <c r="Q106" s="35">
        <f t="shared" si="6"/>
        <v>0.5662499999999997</v>
      </c>
      <c r="R106" s="10">
        <f t="shared" si="11"/>
        <v>26.684499999999986</v>
      </c>
      <c r="S106" s="11">
        <f t="shared" si="7"/>
        <v>191.18449999999999</v>
      </c>
      <c r="T106" s="12">
        <f t="shared" si="8"/>
        <v>0.5</v>
      </c>
      <c r="U106" s="13">
        <f t="shared" si="9"/>
        <v>0.16221580547112455</v>
      </c>
      <c r="V106" s="14">
        <f>COUNTIF($L$2:L106,1)</f>
        <v>52</v>
      </c>
      <c r="W106">
        <v>104</v>
      </c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</row>
    <row r="107" spans="1:245" ht="15.75" customHeight="1" x14ac:dyDescent="0.2">
      <c r="A107" s="3">
        <v>105</v>
      </c>
      <c r="B107" s="4">
        <v>43033</v>
      </c>
      <c r="C107" s="3" t="s">
        <v>299</v>
      </c>
      <c r="D107" s="3" t="s">
        <v>27</v>
      </c>
      <c r="E107" s="3">
        <v>1</v>
      </c>
      <c r="F107" s="3">
        <v>2</v>
      </c>
      <c r="G107" s="3" t="s">
        <v>28</v>
      </c>
      <c r="H107" s="3" t="s">
        <v>49</v>
      </c>
      <c r="I107" s="3" t="s">
        <v>14</v>
      </c>
      <c r="J107" s="5" t="s">
        <v>48</v>
      </c>
      <c r="K107" s="34"/>
      <c r="L107" s="6" t="s">
        <v>16</v>
      </c>
      <c r="M107" s="7">
        <v>2.2999999999999998</v>
      </c>
      <c r="N107" s="8">
        <v>1.5</v>
      </c>
      <c r="O107" s="9" t="s">
        <v>15</v>
      </c>
      <c r="P107" s="8">
        <f t="shared" si="10"/>
        <v>166</v>
      </c>
      <c r="Q107" s="38">
        <f t="shared" si="6"/>
        <v>-1.5</v>
      </c>
      <c r="R107" s="10">
        <f t="shared" si="11"/>
        <v>25.184499999999986</v>
      </c>
      <c r="S107" s="11">
        <f t="shared" si="7"/>
        <v>191.18449999999999</v>
      </c>
      <c r="T107" s="12">
        <f t="shared" si="8"/>
        <v>0.49523809523809526</v>
      </c>
      <c r="U107" s="13">
        <f t="shared" si="9"/>
        <v>0.15171385542168667</v>
      </c>
      <c r="V107" s="14">
        <f>COUNTIF($L$2:L107,1)</f>
        <v>52</v>
      </c>
      <c r="W107">
        <v>105</v>
      </c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</row>
    <row r="108" spans="1:245" ht="25.5" x14ac:dyDescent="0.2">
      <c r="A108" s="3">
        <v>106</v>
      </c>
      <c r="B108" s="4">
        <v>43033</v>
      </c>
      <c r="C108" s="3" t="s">
        <v>300</v>
      </c>
      <c r="D108" s="3" t="s">
        <v>344</v>
      </c>
      <c r="E108" s="3">
        <v>2</v>
      </c>
      <c r="F108" s="3" t="s">
        <v>301</v>
      </c>
      <c r="G108" s="3" t="s">
        <v>346</v>
      </c>
      <c r="H108" s="3" t="s">
        <v>49</v>
      </c>
      <c r="I108" s="3" t="s">
        <v>14</v>
      </c>
      <c r="J108" s="15" t="s">
        <v>302</v>
      </c>
      <c r="K108" s="34"/>
      <c r="L108" s="6" t="s">
        <v>16</v>
      </c>
      <c r="M108" s="7">
        <v>2.1</v>
      </c>
      <c r="N108" s="8">
        <v>1.5</v>
      </c>
      <c r="O108" s="9" t="s">
        <v>15</v>
      </c>
      <c r="P108" s="8">
        <f t="shared" si="10"/>
        <v>167.5</v>
      </c>
      <c r="Q108" s="38">
        <f t="shared" si="6"/>
        <v>-1.5</v>
      </c>
      <c r="R108" s="10">
        <f t="shared" si="11"/>
        <v>23.684499999999986</v>
      </c>
      <c r="S108" s="11">
        <f t="shared" si="7"/>
        <v>191.18449999999999</v>
      </c>
      <c r="T108" s="12">
        <f t="shared" si="8"/>
        <v>0.49056603773584906</v>
      </c>
      <c r="U108" s="13">
        <f t="shared" si="9"/>
        <v>0.14139999999999991</v>
      </c>
      <c r="V108" s="14">
        <f>COUNTIF($L$2:L108,1)</f>
        <v>52</v>
      </c>
      <c r="W108">
        <v>106</v>
      </c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</row>
    <row r="109" spans="1:245" ht="15" customHeight="1" x14ac:dyDescent="0.2">
      <c r="A109" s="3">
        <v>107</v>
      </c>
      <c r="B109" s="4">
        <v>43033</v>
      </c>
      <c r="C109" s="3" t="s">
        <v>303</v>
      </c>
      <c r="D109" s="3" t="s">
        <v>27</v>
      </c>
      <c r="E109" s="3">
        <v>1</v>
      </c>
      <c r="F109" s="3" t="s">
        <v>304</v>
      </c>
      <c r="G109" s="3" t="s">
        <v>25</v>
      </c>
      <c r="H109" s="3" t="s">
        <v>45</v>
      </c>
      <c r="I109" s="3" t="s">
        <v>14</v>
      </c>
      <c r="J109" s="15" t="s">
        <v>23</v>
      </c>
      <c r="K109" s="34"/>
      <c r="L109" s="6" t="s">
        <v>17</v>
      </c>
      <c r="M109" s="7">
        <v>2.75</v>
      </c>
      <c r="N109" s="8">
        <v>1</v>
      </c>
      <c r="O109" s="9" t="s">
        <v>23</v>
      </c>
      <c r="P109" s="8">
        <f t="shared" si="10"/>
        <v>168.5</v>
      </c>
      <c r="Q109" s="35">
        <f t="shared" si="6"/>
        <v>1.6124999999999998</v>
      </c>
      <c r="R109" s="10">
        <f t="shared" si="11"/>
        <v>25.296999999999986</v>
      </c>
      <c r="S109" s="11">
        <f t="shared" si="7"/>
        <v>193.797</v>
      </c>
      <c r="T109" s="12">
        <f t="shared" si="8"/>
        <v>0.49532710280373832</v>
      </c>
      <c r="U109" s="13">
        <f t="shared" si="9"/>
        <v>0.15013056379821957</v>
      </c>
      <c r="V109" s="14">
        <f>COUNTIF($L$2:L109,1)</f>
        <v>53</v>
      </c>
      <c r="W109">
        <v>107</v>
      </c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/>
      <c r="HX109"/>
      <c r="HY109"/>
      <c r="HZ109"/>
      <c r="IA109"/>
      <c r="IB109"/>
      <c r="IC109"/>
      <c r="ID109"/>
      <c r="IE109"/>
      <c r="IF109"/>
      <c r="IG109"/>
      <c r="IH109"/>
      <c r="II109"/>
      <c r="IJ109"/>
      <c r="IK109"/>
    </row>
    <row r="110" spans="1:245" ht="38.25" x14ac:dyDescent="0.2">
      <c r="A110" s="3">
        <v>108</v>
      </c>
      <c r="B110" s="4">
        <v>43033</v>
      </c>
      <c r="C110" s="3" t="s">
        <v>305</v>
      </c>
      <c r="D110" s="3" t="s">
        <v>27</v>
      </c>
      <c r="E110" s="3">
        <v>3</v>
      </c>
      <c r="F110" s="3" t="s">
        <v>306</v>
      </c>
      <c r="G110" s="3" t="s">
        <v>26</v>
      </c>
      <c r="H110" s="3" t="s">
        <v>29</v>
      </c>
      <c r="I110" s="3" t="s">
        <v>14</v>
      </c>
      <c r="J110" s="15" t="s">
        <v>307</v>
      </c>
      <c r="K110" s="34"/>
      <c r="L110" s="6" t="s">
        <v>17</v>
      </c>
      <c r="M110" s="7">
        <v>2.2200000000000002</v>
      </c>
      <c r="N110" s="8">
        <v>1</v>
      </c>
      <c r="O110" s="9" t="s">
        <v>23</v>
      </c>
      <c r="P110" s="8">
        <f t="shared" si="10"/>
        <v>169.5</v>
      </c>
      <c r="Q110" s="35">
        <f t="shared" si="6"/>
        <v>1.109</v>
      </c>
      <c r="R110" s="10">
        <f t="shared" si="11"/>
        <v>26.405999999999985</v>
      </c>
      <c r="S110" s="11">
        <f t="shared" si="7"/>
        <v>195.90599999999998</v>
      </c>
      <c r="T110" s="12">
        <f t="shared" si="8"/>
        <v>0.5</v>
      </c>
      <c r="U110" s="13">
        <f t="shared" si="9"/>
        <v>0.15578761061946889</v>
      </c>
      <c r="V110" s="14">
        <f>COUNTIF($L$2:L110,1)</f>
        <v>54</v>
      </c>
      <c r="W110">
        <v>108</v>
      </c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  <c r="IJ110"/>
      <c r="IK110"/>
    </row>
    <row r="111" spans="1:245" ht="12.75" x14ac:dyDescent="0.2">
      <c r="A111" s="3">
        <v>109</v>
      </c>
      <c r="B111" s="4">
        <v>43033</v>
      </c>
      <c r="C111" s="3" t="s">
        <v>308</v>
      </c>
      <c r="D111" s="3" t="s">
        <v>27</v>
      </c>
      <c r="E111" s="3">
        <v>1</v>
      </c>
      <c r="F111" s="3" t="s">
        <v>309</v>
      </c>
      <c r="G111" s="3" t="s">
        <v>28</v>
      </c>
      <c r="H111" s="3" t="s">
        <v>29</v>
      </c>
      <c r="I111" s="3" t="s">
        <v>30</v>
      </c>
      <c r="J111" s="5" t="s">
        <v>310</v>
      </c>
      <c r="K111" s="34"/>
      <c r="L111" s="6" t="s">
        <v>16</v>
      </c>
      <c r="M111" s="7">
        <v>2.37</v>
      </c>
      <c r="N111" s="8">
        <v>1</v>
      </c>
      <c r="O111" s="9" t="s">
        <v>23</v>
      </c>
      <c r="P111" s="8">
        <f t="shared" si="10"/>
        <v>170.5</v>
      </c>
      <c r="Q111" s="38">
        <f t="shared" si="6"/>
        <v>-1</v>
      </c>
      <c r="R111" s="10">
        <f t="shared" si="11"/>
        <v>25.405999999999985</v>
      </c>
      <c r="S111" s="11">
        <f t="shared" si="7"/>
        <v>195.90599999999998</v>
      </c>
      <c r="T111" s="12">
        <f t="shared" si="8"/>
        <v>0.49541284403669728</v>
      </c>
      <c r="U111" s="13">
        <f t="shared" si="9"/>
        <v>0.1490087976539588</v>
      </c>
      <c r="V111" s="14">
        <f>COUNTIF($L$2:L111,1)</f>
        <v>54</v>
      </c>
      <c r="W111">
        <v>109</v>
      </c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  <c r="GQ111"/>
      <c r="GR111"/>
      <c r="GS111"/>
      <c r="GT111"/>
      <c r="GU111"/>
      <c r="GV111"/>
      <c r="GW111"/>
      <c r="GX111"/>
      <c r="GY111"/>
      <c r="GZ111"/>
      <c r="HA111"/>
      <c r="HB111"/>
      <c r="HC111"/>
      <c r="HD111"/>
      <c r="HE111"/>
      <c r="HF111"/>
      <c r="HG111"/>
      <c r="HH111"/>
      <c r="HI111"/>
      <c r="HJ111"/>
      <c r="HK111"/>
      <c r="HL111"/>
      <c r="HM111"/>
      <c r="HN111"/>
      <c r="HO111"/>
      <c r="HP111"/>
      <c r="HQ111"/>
      <c r="HR111"/>
      <c r="HS111"/>
      <c r="HT111"/>
      <c r="HU111"/>
      <c r="HV111"/>
      <c r="HW111"/>
      <c r="HX111"/>
      <c r="HY111"/>
      <c r="HZ111"/>
      <c r="IA111"/>
      <c r="IB111"/>
      <c r="IC111"/>
      <c r="ID111"/>
      <c r="IE111"/>
      <c r="IF111"/>
      <c r="IG111"/>
      <c r="IH111"/>
      <c r="II111"/>
      <c r="IJ111"/>
      <c r="IK111"/>
    </row>
    <row r="112" spans="1:245" ht="16.5" customHeight="1" x14ac:dyDescent="0.2">
      <c r="A112" s="3">
        <v>110</v>
      </c>
      <c r="B112" s="4">
        <v>43035</v>
      </c>
      <c r="C112" s="3" t="s">
        <v>311</v>
      </c>
      <c r="D112" s="3" t="s">
        <v>34</v>
      </c>
      <c r="E112" s="3">
        <v>1</v>
      </c>
      <c r="F112" s="3" t="s">
        <v>42</v>
      </c>
      <c r="G112" s="3" t="s">
        <v>25</v>
      </c>
      <c r="H112" s="3" t="s">
        <v>49</v>
      </c>
      <c r="I112" s="3" t="s">
        <v>14</v>
      </c>
      <c r="J112" s="15" t="s">
        <v>310</v>
      </c>
      <c r="K112" s="34"/>
      <c r="L112" s="6" t="s">
        <v>17</v>
      </c>
      <c r="M112" s="7">
        <v>1.9</v>
      </c>
      <c r="N112" s="8">
        <v>2.5</v>
      </c>
      <c r="O112" s="9" t="s">
        <v>15</v>
      </c>
      <c r="P112" s="8">
        <f t="shared" si="10"/>
        <v>173</v>
      </c>
      <c r="Q112" s="35">
        <f t="shared" si="6"/>
        <v>2.25</v>
      </c>
      <c r="R112" s="10">
        <f t="shared" si="11"/>
        <v>27.655999999999985</v>
      </c>
      <c r="S112" s="11">
        <f t="shared" si="7"/>
        <v>200.65599999999998</v>
      </c>
      <c r="T112" s="12">
        <f t="shared" si="8"/>
        <v>0.5</v>
      </c>
      <c r="U112" s="13">
        <f t="shared" si="9"/>
        <v>0.15986127167630046</v>
      </c>
      <c r="V112" s="14">
        <f>COUNTIF($L$2:L112,1)</f>
        <v>55</v>
      </c>
      <c r="W112">
        <v>110</v>
      </c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  <c r="ID112"/>
      <c r="IE112"/>
      <c r="IF112"/>
      <c r="IG112"/>
      <c r="IH112"/>
      <c r="II112"/>
      <c r="IJ112"/>
      <c r="IK112"/>
    </row>
    <row r="113" spans="1:245" ht="18" customHeight="1" x14ac:dyDescent="0.2">
      <c r="A113" s="3">
        <v>111</v>
      </c>
      <c r="B113" s="4">
        <v>43035</v>
      </c>
      <c r="C113" s="3" t="s">
        <v>311</v>
      </c>
      <c r="D113" s="3" t="s">
        <v>34</v>
      </c>
      <c r="E113" s="3">
        <v>1</v>
      </c>
      <c r="F113" s="3">
        <v>2</v>
      </c>
      <c r="G113" s="3" t="s">
        <v>25</v>
      </c>
      <c r="H113" s="3" t="s">
        <v>49</v>
      </c>
      <c r="I113" s="3" t="s">
        <v>14</v>
      </c>
      <c r="J113" s="15" t="s">
        <v>310</v>
      </c>
      <c r="K113" s="34"/>
      <c r="L113" s="6" t="s">
        <v>17</v>
      </c>
      <c r="M113" s="7">
        <v>3.45</v>
      </c>
      <c r="N113" s="8">
        <v>0.5</v>
      </c>
      <c r="O113" s="9" t="s">
        <v>15</v>
      </c>
      <c r="P113" s="8">
        <f t="shared" si="10"/>
        <v>173.5</v>
      </c>
      <c r="Q113" s="35">
        <f t="shared" si="6"/>
        <v>1.2250000000000001</v>
      </c>
      <c r="R113" s="10">
        <f t="shared" si="11"/>
        <v>28.880999999999986</v>
      </c>
      <c r="S113" s="11">
        <f t="shared" si="7"/>
        <v>202.38099999999997</v>
      </c>
      <c r="T113" s="12">
        <f t="shared" si="8"/>
        <v>0.50450450450450446</v>
      </c>
      <c r="U113" s="13">
        <f t="shared" si="9"/>
        <v>0.1664610951008644</v>
      </c>
      <c r="V113" s="14">
        <f>COUNTIF($L$2:L113,1)</f>
        <v>56</v>
      </c>
      <c r="W113">
        <v>111</v>
      </c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  <c r="HD113"/>
      <c r="HE113"/>
      <c r="HF113"/>
      <c r="HG113"/>
      <c r="HH113"/>
      <c r="HI113"/>
      <c r="HJ113"/>
      <c r="HK113"/>
      <c r="HL113"/>
      <c r="HM113"/>
      <c r="HN113"/>
      <c r="HO113"/>
      <c r="HP113"/>
      <c r="HQ113"/>
      <c r="HR113"/>
      <c r="HS113"/>
      <c r="HT113"/>
      <c r="HU113"/>
      <c r="HV113"/>
      <c r="HW113"/>
      <c r="HX113"/>
      <c r="HY113"/>
      <c r="HZ113"/>
      <c r="IA113"/>
      <c r="IB113"/>
      <c r="IC113"/>
      <c r="ID113"/>
      <c r="IE113"/>
      <c r="IF113"/>
      <c r="IG113"/>
      <c r="IH113"/>
      <c r="II113"/>
      <c r="IJ113"/>
      <c r="IK113"/>
    </row>
    <row r="114" spans="1:245" ht="25.5" x14ac:dyDescent="0.2">
      <c r="A114" s="3">
        <v>112</v>
      </c>
      <c r="B114" s="4">
        <v>43035</v>
      </c>
      <c r="C114" s="3" t="s">
        <v>312</v>
      </c>
      <c r="D114" s="3" t="s">
        <v>144</v>
      </c>
      <c r="E114" s="3">
        <v>2</v>
      </c>
      <c r="F114" s="3" t="s">
        <v>33</v>
      </c>
      <c r="G114" s="3" t="s">
        <v>28</v>
      </c>
      <c r="H114" s="3" t="s">
        <v>29</v>
      </c>
      <c r="I114" s="3" t="s">
        <v>14</v>
      </c>
      <c r="J114" s="5" t="s">
        <v>313</v>
      </c>
      <c r="K114" s="34"/>
      <c r="L114" s="6" t="s">
        <v>16</v>
      </c>
      <c r="M114" s="7">
        <v>2.4</v>
      </c>
      <c r="N114" s="8">
        <v>1</v>
      </c>
      <c r="O114" s="9" t="s">
        <v>23</v>
      </c>
      <c r="P114" s="8">
        <f t="shared" si="10"/>
        <v>174.5</v>
      </c>
      <c r="Q114" s="38">
        <f t="shared" si="6"/>
        <v>-1</v>
      </c>
      <c r="R114" s="10">
        <f t="shared" si="11"/>
        <v>27.880999999999986</v>
      </c>
      <c r="S114" s="11">
        <f t="shared" si="7"/>
        <v>202.38099999999997</v>
      </c>
      <c r="T114" s="12">
        <f t="shared" si="8"/>
        <v>0.5</v>
      </c>
      <c r="U114" s="13">
        <f t="shared" si="9"/>
        <v>0.15977650429799412</v>
      </c>
      <c r="V114" s="14">
        <f>COUNTIF($L$2:L114,1)</f>
        <v>56</v>
      </c>
      <c r="W114">
        <v>112</v>
      </c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  <c r="GD114"/>
      <c r="GE114"/>
      <c r="GF114"/>
      <c r="GG114"/>
      <c r="GH114"/>
      <c r="GI114"/>
      <c r="GJ114"/>
      <c r="GK114"/>
      <c r="GL114"/>
      <c r="GM114"/>
      <c r="GN114"/>
      <c r="GO114"/>
      <c r="GP114"/>
      <c r="GQ114"/>
      <c r="GR114"/>
      <c r="GS114"/>
      <c r="GT114"/>
      <c r="GU114"/>
      <c r="GV114"/>
      <c r="GW114"/>
      <c r="GX114"/>
      <c r="GY114"/>
      <c r="GZ114"/>
      <c r="HA114"/>
      <c r="HB114"/>
      <c r="HC114"/>
      <c r="HD114"/>
      <c r="HE114"/>
      <c r="HF114"/>
      <c r="HG114"/>
      <c r="HH114"/>
      <c r="HI114"/>
      <c r="HJ114"/>
      <c r="HK114"/>
      <c r="HL114"/>
      <c r="HM114"/>
      <c r="HN114"/>
      <c r="HO114"/>
      <c r="HP114"/>
      <c r="HQ114"/>
      <c r="HR114"/>
      <c r="HS114"/>
      <c r="HT114"/>
      <c r="HU114"/>
      <c r="HV114"/>
      <c r="HW114"/>
      <c r="HX114"/>
      <c r="HY114"/>
      <c r="HZ114"/>
      <c r="IA114"/>
      <c r="IB114"/>
      <c r="IC114"/>
      <c r="ID114"/>
      <c r="IE114"/>
      <c r="IF114"/>
      <c r="IG114"/>
      <c r="IH114"/>
      <c r="II114"/>
      <c r="IJ114"/>
      <c r="IK114"/>
    </row>
    <row r="115" spans="1:245" ht="12.75" x14ac:dyDescent="0.2">
      <c r="A115" s="3">
        <v>113</v>
      </c>
      <c r="B115" s="4">
        <v>43035</v>
      </c>
      <c r="C115" s="3" t="s">
        <v>314</v>
      </c>
      <c r="D115" s="3" t="s">
        <v>61</v>
      </c>
      <c r="E115" s="3">
        <v>1</v>
      </c>
      <c r="F115" s="3" t="s">
        <v>315</v>
      </c>
      <c r="G115" s="3" t="s">
        <v>26</v>
      </c>
      <c r="H115" s="3" t="s">
        <v>29</v>
      </c>
      <c r="I115" s="3" t="s">
        <v>30</v>
      </c>
      <c r="J115" s="15" t="s">
        <v>46</v>
      </c>
      <c r="K115" s="34"/>
      <c r="L115" s="6" t="s">
        <v>17</v>
      </c>
      <c r="M115" s="7">
        <v>1.95</v>
      </c>
      <c r="N115" s="8">
        <v>1.5</v>
      </c>
      <c r="O115" s="9" t="s">
        <v>23</v>
      </c>
      <c r="P115" s="8">
        <f t="shared" si="10"/>
        <v>176</v>
      </c>
      <c r="Q115" s="35">
        <f t="shared" si="6"/>
        <v>1.2787499999999996</v>
      </c>
      <c r="R115" s="10">
        <f t="shared" si="11"/>
        <v>29.159749999999985</v>
      </c>
      <c r="S115" s="11">
        <f t="shared" si="7"/>
        <v>205.15974999999997</v>
      </c>
      <c r="T115" s="12">
        <f t="shared" si="8"/>
        <v>0.50442477876106195</v>
      </c>
      <c r="U115" s="13">
        <f t="shared" si="9"/>
        <v>0.16568039772727258</v>
      </c>
      <c r="V115" s="14">
        <f>COUNTIF($L$2:L115,1)</f>
        <v>57</v>
      </c>
      <c r="W115">
        <v>113</v>
      </c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  <c r="HA115"/>
      <c r="HB115"/>
      <c r="HC115"/>
      <c r="HD115"/>
      <c r="HE115"/>
      <c r="HF115"/>
      <c r="HG115"/>
      <c r="HH115"/>
      <c r="HI115"/>
      <c r="HJ115"/>
      <c r="HK115"/>
      <c r="HL115"/>
      <c r="HM115"/>
      <c r="HN115"/>
      <c r="HO115"/>
      <c r="HP115"/>
      <c r="HQ115"/>
      <c r="HR115"/>
      <c r="HS115"/>
      <c r="HT115"/>
      <c r="HU115"/>
      <c r="HV115"/>
      <c r="HW115"/>
      <c r="HX115"/>
      <c r="HY115"/>
      <c r="HZ115"/>
      <c r="IA115"/>
      <c r="IB115"/>
      <c r="IC115"/>
      <c r="ID115"/>
      <c r="IE115"/>
      <c r="IF115"/>
      <c r="IG115"/>
      <c r="IH115"/>
      <c r="II115"/>
      <c r="IJ115"/>
      <c r="IK115"/>
    </row>
    <row r="116" spans="1:245" ht="15" customHeight="1" x14ac:dyDescent="0.2">
      <c r="A116" s="3">
        <v>114</v>
      </c>
      <c r="B116" s="4">
        <v>43035</v>
      </c>
      <c r="C116" s="3" t="s">
        <v>316</v>
      </c>
      <c r="D116" s="3" t="s">
        <v>34</v>
      </c>
      <c r="E116" s="3">
        <v>1</v>
      </c>
      <c r="F116" s="3">
        <v>2</v>
      </c>
      <c r="G116" s="3" t="s">
        <v>25</v>
      </c>
      <c r="H116" s="3" t="s">
        <v>49</v>
      </c>
      <c r="I116" s="3" t="s">
        <v>14</v>
      </c>
      <c r="J116" s="15" t="s">
        <v>31</v>
      </c>
      <c r="K116" s="34"/>
      <c r="L116" s="6" t="s">
        <v>17</v>
      </c>
      <c r="M116" s="7">
        <v>2.5</v>
      </c>
      <c r="N116" s="8">
        <v>1.5</v>
      </c>
      <c r="O116" s="9" t="s">
        <v>15</v>
      </c>
      <c r="P116" s="8">
        <f t="shared" si="10"/>
        <v>177.5</v>
      </c>
      <c r="Q116" s="35">
        <f t="shared" si="6"/>
        <v>2.25</v>
      </c>
      <c r="R116" s="10">
        <f t="shared" si="11"/>
        <v>31.409749999999985</v>
      </c>
      <c r="S116" s="11">
        <f t="shared" si="7"/>
        <v>208.90974999999997</v>
      </c>
      <c r="T116" s="12">
        <f t="shared" si="8"/>
        <v>0.50877192982456143</v>
      </c>
      <c r="U116" s="13">
        <f t="shared" si="9"/>
        <v>0.17695633802816887</v>
      </c>
      <c r="V116" s="14">
        <f>COUNTIF($L$2:L116,1)</f>
        <v>58</v>
      </c>
      <c r="W116">
        <v>114</v>
      </c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  <c r="GU116"/>
      <c r="GV116"/>
      <c r="GW116"/>
      <c r="GX116"/>
      <c r="GY116"/>
      <c r="GZ116"/>
      <c r="HA116"/>
      <c r="HB116"/>
      <c r="HC116"/>
      <c r="HD116"/>
      <c r="HE116"/>
      <c r="HF116"/>
      <c r="HG116"/>
      <c r="HH116"/>
      <c r="HI116"/>
      <c r="HJ116"/>
      <c r="HK116"/>
      <c r="HL116"/>
      <c r="HM116"/>
      <c r="HN116"/>
      <c r="HO116"/>
      <c r="HP116"/>
      <c r="HQ116"/>
      <c r="HR116"/>
      <c r="HS116"/>
      <c r="HT116"/>
      <c r="HU116"/>
      <c r="HV116"/>
      <c r="HW116"/>
      <c r="HX116"/>
      <c r="HY116"/>
      <c r="HZ116"/>
      <c r="IA116"/>
      <c r="IB116"/>
      <c r="IC116"/>
      <c r="ID116"/>
      <c r="IE116"/>
      <c r="IF116"/>
      <c r="IG116"/>
      <c r="IH116"/>
      <c r="II116"/>
      <c r="IJ116"/>
      <c r="IK116"/>
    </row>
    <row r="117" spans="1:245" ht="25.5" x14ac:dyDescent="0.2">
      <c r="A117" s="3">
        <v>115</v>
      </c>
      <c r="B117" s="4">
        <v>43035</v>
      </c>
      <c r="C117" s="3" t="s">
        <v>317</v>
      </c>
      <c r="D117" s="3" t="s">
        <v>34</v>
      </c>
      <c r="E117" s="3">
        <v>2</v>
      </c>
      <c r="F117" s="3" t="s">
        <v>117</v>
      </c>
      <c r="G117" s="3" t="s">
        <v>26</v>
      </c>
      <c r="H117" s="3" t="s">
        <v>29</v>
      </c>
      <c r="I117" s="3" t="s">
        <v>14</v>
      </c>
      <c r="J117" s="15" t="s">
        <v>318</v>
      </c>
      <c r="K117" s="34"/>
      <c r="L117" s="6" t="s">
        <v>16</v>
      </c>
      <c r="M117" s="7">
        <v>2.09</v>
      </c>
      <c r="N117" s="8">
        <v>1.5</v>
      </c>
      <c r="O117" s="9" t="s">
        <v>23</v>
      </c>
      <c r="P117" s="8">
        <f t="shared" si="10"/>
        <v>179</v>
      </c>
      <c r="Q117" s="38">
        <f t="shared" si="6"/>
        <v>-1.5</v>
      </c>
      <c r="R117" s="10">
        <f t="shared" si="11"/>
        <v>29.909749999999985</v>
      </c>
      <c r="S117" s="11">
        <f t="shared" si="7"/>
        <v>208.90974999999997</v>
      </c>
      <c r="T117" s="12">
        <f t="shared" si="8"/>
        <v>0.5043478260869565</v>
      </c>
      <c r="U117" s="13">
        <f t="shared" si="9"/>
        <v>0.16709357541899428</v>
      </c>
      <c r="V117" s="14">
        <f>COUNTIF($L$2:L117,1)</f>
        <v>58</v>
      </c>
      <c r="W117">
        <v>115</v>
      </c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  <c r="FZ117"/>
      <c r="GA117"/>
      <c r="GB117"/>
      <c r="GC117"/>
      <c r="GD117"/>
      <c r="GE117"/>
      <c r="GF117"/>
      <c r="GG117"/>
      <c r="GH117"/>
      <c r="GI117"/>
      <c r="GJ117"/>
      <c r="GK117"/>
      <c r="GL117"/>
      <c r="GM117"/>
      <c r="GN117"/>
      <c r="GO117"/>
      <c r="GP117"/>
      <c r="GQ117"/>
      <c r="GR117"/>
      <c r="GS117"/>
      <c r="GT117"/>
      <c r="GU117"/>
      <c r="GV117"/>
      <c r="GW117"/>
      <c r="GX117"/>
      <c r="GY117"/>
      <c r="GZ117"/>
      <c r="HA117"/>
      <c r="HB117"/>
      <c r="HC117"/>
      <c r="HD117"/>
      <c r="HE117"/>
      <c r="HF117"/>
      <c r="HG117"/>
      <c r="HH117"/>
      <c r="HI117"/>
      <c r="HJ117"/>
      <c r="HK117"/>
      <c r="HL117"/>
      <c r="HM117"/>
      <c r="HN117"/>
      <c r="HO117"/>
      <c r="HP117"/>
      <c r="HQ117"/>
      <c r="HR117"/>
      <c r="HS117"/>
      <c r="HT117"/>
      <c r="HU117"/>
      <c r="HV117"/>
      <c r="HW117"/>
      <c r="HX117"/>
      <c r="HY117"/>
      <c r="HZ117"/>
      <c r="IA117"/>
      <c r="IB117"/>
      <c r="IC117"/>
      <c r="ID117"/>
      <c r="IE117"/>
      <c r="IF117"/>
      <c r="IG117"/>
      <c r="IH117"/>
      <c r="II117"/>
      <c r="IJ117"/>
      <c r="IK117"/>
    </row>
    <row r="118" spans="1:245" ht="25.5" x14ac:dyDescent="0.2">
      <c r="A118" s="3">
        <v>116</v>
      </c>
      <c r="B118" s="4">
        <v>43035</v>
      </c>
      <c r="C118" s="3" t="s">
        <v>319</v>
      </c>
      <c r="D118" s="3" t="s">
        <v>85</v>
      </c>
      <c r="E118" s="3">
        <v>2</v>
      </c>
      <c r="F118" s="3" t="s">
        <v>320</v>
      </c>
      <c r="G118" s="3" t="s">
        <v>26</v>
      </c>
      <c r="H118" s="3" t="s">
        <v>130</v>
      </c>
      <c r="I118" s="3" t="s">
        <v>14</v>
      </c>
      <c r="J118" s="15" t="s">
        <v>321</v>
      </c>
      <c r="K118" s="34"/>
      <c r="L118" s="6" t="s">
        <v>17</v>
      </c>
      <c r="M118" s="7">
        <v>2.1</v>
      </c>
      <c r="N118" s="8">
        <v>1</v>
      </c>
      <c r="O118" s="9" t="s">
        <v>15</v>
      </c>
      <c r="P118" s="8">
        <f t="shared" si="10"/>
        <v>180</v>
      </c>
      <c r="Q118" s="35">
        <f t="shared" si="6"/>
        <v>1.1000000000000001</v>
      </c>
      <c r="R118" s="10">
        <f t="shared" si="11"/>
        <v>31.009749999999986</v>
      </c>
      <c r="S118" s="11">
        <f t="shared" si="7"/>
        <v>211.00975</v>
      </c>
      <c r="T118" s="12">
        <f t="shared" si="8"/>
        <v>0.50862068965517238</v>
      </c>
      <c r="U118" s="13">
        <f t="shared" si="9"/>
        <v>0.17227638888888888</v>
      </c>
      <c r="V118" s="14">
        <f>COUNTIF($L$2:L118,1)</f>
        <v>59</v>
      </c>
      <c r="W118">
        <v>116</v>
      </c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  <c r="FW118"/>
      <c r="FX118"/>
      <c r="FY118"/>
      <c r="FZ118"/>
      <c r="GA118"/>
      <c r="GB118"/>
      <c r="GC118"/>
      <c r="GD118"/>
      <c r="GE118"/>
      <c r="GF118"/>
      <c r="GG118"/>
      <c r="GH118"/>
      <c r="GI118"/>
      <c r="GJ118"/>
      <c r="GK118"/>
      <c r="GL118"/>
      <c r="GM118"/>
      <c r="GN118"/>
      <c r="GO118"/>
      <c r="GP118"/>
      <c r="GQ118"/>
      <c r="GR118"/>
      <c r="GS118"/>
      <c r="GT118"/>
      <c r="GU118"/>
      <c r="GV118"/>
      <c r="GW118"/>
      <c r="GX118"/>
      <c r="GY118"/>
      <c r="GZ118"/>
      <c r="HA118"/>
      <c r="HB118"/>
      <c r="HC118"/>
      <c r="HD118"/>
      <c r="HE118"/>
      <c r="HF118"/>
      <c r="HG118"/>
      <c r="HH118"/>
      <c r="HI118"/>
      <c r="HJ118"/>
      <c r="HK118"/>
      <c r="HL118"/>
      <c r="HM118"/>
      <c r="HN118"/>
      <c r="HO118"/>
      <c r="HP118"/>
      <c r="HQ118"/>
      <c r="HR118"/>
      <c r="HS118"/>
      <c r="HT118"/>
      <c r="HU118"/>
      <c r="HV118"/>
      <c r="HW118"/>
      <c r="HX118"/>
      <c r="HY118"/>
      <c r="HZ118"/>
      <c r="IA118"/>
      <c r="IB118"/>
      <c r="IC118"/>
      <c r="ID118"/>
      <c r="IE118"/>
      <c r="IF118"/>
      <c r="IG118"/>
      <c r="IH118"/>
      <c r="II118"/>
      <c r="IJ118"/>
      <c r="IK118"/>
    </row>
    <row r="119" spans="1:245" ht="25.5" x14ac:dyDescent="0.2">
      <c r="A119" s="3">
        <v>117</v>
      </c>
      <c r="B119" s="4">
        <v>43036</v>
      </c>
      <c r="C119" s="3" t="s">
        <v>322</v>
      </c>
      <c r="D119" s="3" t="s">
        <v>27</v>
      </c>
      <c r="E119" s="3">
        <v>2</v>
      </c>
      <c r="F119" s="3" t="s">
        <v>323</v>
      </c>
      <c r="G119" s="3" t="s">
        <v>25</v>
      </c>
      <c r="H119" s="3" t="s">
        <v>49</v>
      </c>
      <c r="I119" s="3" t="s">
        <v>14</v>
      </c>
      <c r="J119" s="15" t="s">
        <v>324</v>
      </c>
      <c r="K119" s="34"/>
      <c r="L119" s="6" t="s">
        <v>17</v>
      </c>
      <c r="M119" s="7">
        <v>2.2400000000000002</v>
      </c>
      <c r="N119" s="8">
        <v>1</v>
      </c>
      <c r="O119" s="9" t="s">
        <v>15</v>
      </c>
      <c r="P119" s="8">
        <f t="shared" si="10"/>
        <v>181</v>
      </c>
      <c r="Q119" s="35">
        <f t="shared" si="6"/>
        <v>1.2400000000000002</v>
      </c>
      <c r="R119" s="10">
        <f t="shared" si="11"/>
        <v>32.249749999999985</v>
      </c>
      <c r="S119" s="11">
        <f t="shared" si="7"/>
        <v>213.24974999999998</v>
      </c>
      <c r="T119" s="12">
        <f t="shared" si="8"/>
        <v>0.51282051282051277</v>
      </c>
      <c r="U119" s="13">
        <f t="shared" si="9"/>
        <v>0.17817541436464077</v>
      </c>
      <c r="V119" s="14">
        <f>COUNTIF($L$2:L119,1)</f>
        <v>60</v>
      </c>
      <c r="W119">
        <v>117</v>
      </c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  <c r="FR119"/>
      <c r="FS119"/>
      <c r="FT119"/>
      <c r="FU119"/>
      <c r="FV119"/>
      <c r="FW119"/>
      <c r="FX119"/>
      <c r="FY119"/>
      <c r="FZ119"/>
      <c r="GA119"/>
      <c r="GB119"/>
      <c r="GC119"/>
      <c r="GD119"/>
      <c r="GE119"/>
      <c r="GF119"/>
      <c r="GG119"/>
      <c r="GH119"/>
      <c r="GI119"/>
      <c r="GJ119"/>
      <c r="GK119"/>
      <c r="GL119"/>
      <c r="GM119"/>
      <c r="GN119"/>
      <c r="GO119"/>
      <c r="GP119"/>
      <c r="GQ119"/>
      <c r="GR119"/>
      <c r="GS119"/>
      <c r="GT119"/>
      <c r="GU119"/>
      <c r="GV119"/>
      <c r="GW119"/>
      <c r="GX119"/>
      <c r="GY119"/>
      <c r="GZ119"/>
      <c r="HA119"/>
      <c r="HB119"/>
      <c r="HC119"/>
      <c r="HD119"/>
      <c r="HE119"/>
      <c r="HF119"/>
      <c r="HG119"/>
      <c r="HH119"/>
      <c r="HI119"/>
      <c r="HJ119"/>
      <c r="HK119"/>
      <c r="HL119"/>
      <c r="HM119"/>
      <c r="HN119"/>
      <c r="HO119"/>
      <c r="HP119"/>
      <c r="HQ119"/>
      <c r="HR119"/>
      <c r="HS119"/>
      <c r="HT119"/>
      <c r="HU119"/>
      <c r="HV119"/>
      <c r="HW119"/>
      <c r="HX119"/>
      <c r="HY119"/>
      <c r="HZ119"/>
      <c r="IA119"/>
      <c r="IB119"/>
      <c r="IC119"/>
      <c r="ID119"/>
      <c r="IE119"/>
      <c r="IF119"/>
      <c r="IG119"/>
      <c r="IH119"/>
      <c r="II119"/>
      <c r="IJ119"/>
      <c r="IK119"/>
    </row>
    <row r="120" spans="1:245" ht="15.75" customHeight="1" x14ac:dyDescent="0.2">
      <c r="A120" s="3">
        <v>118</v>
      </c>
      <c r="B120" s="4">
        <v>43036</v>
      </c>
      <c r="C120" s="3" t="s">
        <v>325</v>
      </c>
      <c r="D120" s="3" t="s">
        <v>27</v>
      </c>
      <c r="E120" s="3">
        <v>1</v>
      </c>
      <c r="F120" s="3" t="s">
        <v>326</v>
      </c>
      <c r="G120" s="3" t="s">
        <v>26</v>
      </c>
      <c r="H120" s="3" t="s">
        <v>49</v>
      </c>
      <c r="I120" s="3" t="s">
        <v>14</v>
      </c>
      <c r="J120" s="15" t="s">
        <v>156</v>
      </c>
      <c r="K120" s="34"/>
      <c r="L120" s="6" t="s">
        <v>17</v>
      </c>
      <c r="M120" s="7">
        <v>1.95</v>
      </c>
      <c r="N120" s="8">
        <v>1.5</v>
      </c>
      <c r="O120" s="9" t="s">
        <v>15</v>
      </c>
      <c r="P120" s="8">
        <f t="shared" si="10"/>
        <v>182.5</v>
      </c>
      <c r="Q120" s="35">
        <f t="shared" si="6"/>
        <v>1.4249999999999998</v>
      </c>
      <c r="R120" s="10">
        <f t="shared" si="11"/>
        <v>33.674749999999982</v>
      </c>
      <c r="S120" s="11">
        <f t="shared" si="7"/>
        <v>216.17474999999999</v>
      </c>
      <c r="T120" s="12">
        <f t="shared" si="8"/>
        <v>0.51694915254237284</v>
      </c>
      <c r="U120" s="13">
        <f t="shared" si="9"/>
        <v>0.18451917808219173</v>
      </c>
      <c r="V120" s="14">
        <f>COUNTIF($L$2:L120,1)</f>
        <v>61</v>
      </c>
      <c r="W120">
        <v>118</v>
      </c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  <c r="FT120"/>
      <c r="FU120"/>
      <c r="FV120"/>
      <c r="FW120"/>
      <c r="FX120"/>
      <c r="FY120"/>
      <c r="FZ120"/>
      <c r="GA120"/>
      <c r="GB120"/>
      <c r="GC120"/>
      <c r="GD120"/>
      <c r="GE120"/>
      <c r="GF120"/>
      <c r="GG120"/>
      <c r="GH120"/>
      <c r="GI120"/>
      <c r="GJ120"/>
      <c r="GK120"/>
      <c r="GL120"/>
      <c r="GM120"/>
      <c r="GN120"/>
      <c r="GO120"/>
      <c r="GP120"/>
      <c r="GQ120"/>
      <c r="GR120"/>
      <c r="GS120"/>
      <c r="GT120"/>
      <c r="GU120"/>
      <c r="GV120"/>
      <c r="GW120"/>
      <c r="GX120"/>
      <c r="GY120"/>
      <c r="GZ120"/>
      <c r="HA120"/>
      <c r="HB120"/>
      <c r="HC120"/>
      <c r="HD120"/>
      <c r="HE120"/>
      <c r="HF120"/>
      <c r="HG120"/>
      <c r="HH120"/>
      <c r="HI120"/>
      <c r="HJ120"/>
      <c r="HK120"/>
      <c r="HL120"/>
      <c r="HM120"/>
      <c r="HN120"/>
      <c r="HO120"/>
      <c r="HP120"/>
      <c r="HQ120"/>
      <c r="HR120"/>
      <c r="HS120"/>
      <c r="HT120"/>
      <c r="HU120"/>
      <c r="HV120"/>
      <c r="HW120"/>
      <c r="HX120"/>
      <c r="HY120"/>
      <c r="HZ120"/>
      <c r="IA120"/>
      <c r="IB120"/>
      <c r="IC120"/>
      <c r="ID120"/>
      <c r="IE120"/>
      <c r="IF120"/>
      <c r="IG120"/>
      <c r="IH120"/>
      <c r="II120"/>
      <c r="IJ120"/>
      <c r="IK120"/>
    </row>
    <row r="121" spans="1:245" ht="25.5" x14ac:dyDescent="0.2">
      <c r="A121" s="3">
        <v>119</v>
      </c>
      <c r="B121" s="4">
        <v>43036</v>
      </c>
      <c r="C121" s="3" t="s">
        <v>327</v>
      </c>
      <c r="D121" s="3" t="s">
        <v>27</v>
      </c>
      <c r="E121" s="3">
        <v>2</v>
      </c>
      <c r="F121" s="3" t="s">
        <v>33</v>
      </c>
      <c r="G121" s="3" t="s">
        <v>25</v>
      </c>
      <c r="H121" s="3" t="s">
        <v>49</v>
      </c>
      <c r="I121" s="3" t="s">
        <v>14</v>
      </c>
      <c r="J121" s="15" t="s">
        <v>328</v>
      </c>
      <c r="K121" s="34"/>
      <c r="L121" s="6" t="s">
        <v>17</v>
      </c>
      <c r="M121" s="7">
        <v>2.56</v>
      </c>
      <c r="N121" s="8">
        <v>2</v>
      </c>
      <c r="O121" s="9" t="s">
        <v>15</v>
      </c>
      <c r="P121" s="8">
        <f t="shared" si="10"/>
        <v>184.5</v>
      </c>
      <c r="Q121" s="35">
        <f t="shared" si="6"/>
        <v>3.12</v>
      </c>
      <c r="R121" s="10">
        <f t="shared" si="11"/>
        <v>36.794749999999979</v>
      </c>
      <c r="S121" s="11">
        <f t="shared" si="7"/>
        <v>221.29474999999996</v>
      </c>
      <c r="T121" s="12">
        <f t="shared" si="8"/>
        <v>0.52100840336134457</v>
      </c>
      <c r="U121" s="13">
        <f t="shared" si="9"/>
        <v>0.19942953929539275</v>
      </c>
      <c r="V121" s="14">
        <f>COUNTIF($L$2:L121,1)</f>
        <v>62</v>
      </c>
      <c r="W121">
        <v>119</v>
      </c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  <c r="FI121"/>
      <c r="FJ121"/>
      <c r="FK121"/>
      <c r="FL121"/>
      <c r="FM121"/>
      <c r="FN121"/>
      <c r="FO121"/>
      <c r="FP121"/>
      <c r="FQ121"/>
      <c r="FR121"/>
      <c r="FS121"/>
      <c r="FT121"/>
      <c r="FU121"/>
      <c r="FV121"/>
      <c r="FW121"/>
      <c r="FX121"/>
      <c r="FY121"/>
      <c r="FZ121"/>
      <c r="GA121"/>
      <c r="GB121"/>
      <c r="GC121"/>
      <c r="GD121"/>
      <c r="GE121"/>
      <c r="GF121"/>
      <c r="GG121"/>
      <c r="GH121"/>
      <c r="GI121"/>
      <c r="GJ121"/>
      <c r="GK121"/>
      <c r="GL121"/>
      <c r="GM121"/>
      <c r="GN121"/>
      <c r="GO121"/>
      <c r="GP121"/>
      <c r="GQ121"/>
      <c r="GR121"/>
      <c r="GS121"/>
      <c r="GT121"/>
      <c r="GU121"/>
      <c r="GV121"/>
      <c r="GW121"/>
      <c r="GX121"/>
      <c r="GY121"/>
      <c r="GZ121"/>
      <c r="HA121"/>
      <c r="HB121"/>
      <c r="HC121"/>
      <c r="HD121"/>
      <c r="HE121"/>
      <c r="HF121"/>
      <c r="HG121"/>
      <c r="HH121"/>
      <c r="HI121"/>
      <c r="HJ121"/>
      <c r="HK121"/>
      <c r="HL121"/>
      <c r="HM121"/>
      <c r="HN121"/>
      <c r="HO121"/>
      <c r="HP121"/>
      <c r="HQ121"/>
      <c r="HR121"/>
      <c r="HS121"/>
      <c r="HT121"/>
      <c r="HU121"/>
      <c r="HV121"/>
      <c r="HW121"/>
      <c r="HX121"/>
      <c r="HY121"/>
      <c r="HZ121"/>
      <c r="IA121"/>
      <c r="IB121"/>
      <c r="IC121"/>
      <c r="ID121"/>
      <c r="IE121"/>
      <c r="IF121"/>
      <c r="IG121"/>
      <c r="IH121"/>
      <c r="II121"/>
      <c r="IJ121"/>
      <c r="IK121"/>
    </row>
    <row r="122" spans="1:245" ht="15.75" customHeight="1" x14ac:dyDescent="0.2">
      <c r="A122" s="3">
        <v>120</v>
      </c>
      <c r="B122" s="4">
        <v>43036</v>
      </c>
      <c r="C122" s="3" t="s">
        <v>329</v>
      </c>
      <c r="D122" s="3" t="s">
        <v>34</v>
      </c>
      <c r="E122" s="3">
        <v>1</v>
      </c>
      <c r="F122" s="3" t="s">
        <v>42</v>
      </c>
      <c r="G122" s="3" t="s">
        <v>25</v>
      </c>
      <c r="H122" s="3" t="s">
        <v>49</v>
      </c>
      <c r="I122" s="3" t="s">
        <v>14</v>
      </c>
      <c r="J122" s="15" t="s">
        <v>40</v>
      </c>
      <c r="K122" s="34"/>
      <c r="L122" s="6" t="s">
        <v>17</v>
      </c>
      <c r="M122" s="7">
        <v>2.1</v>
      </c>
      <c r="N122" s="8">
        <v>1</v>
      </c>
      <c r="O122" s="9" t="s">
        <v>15</v>
      </c>
      <c r="P122" s="8">
        <f t="shared" si="10"/>
        <v>185.5</v>
      </c>
      <c r="Q122" s="35">
        <f t="shared" si="6"/>
        <v>1.1000000000000001</v>
      </c>
      <c r="R122" s="10">
        <f t="shared" si="11"/>
        <v>37.894749999999981</v>
      </c>
      <c r="S122" s="11">
        <f t="shared" si="7"/>
        <v>223.39474999999999</v>
      </c>
      <c r="T122" s="12">
        <f t="shared" si="8"/>
        <v>0.52500000000000002</v>
      </c>
      <c r="U122" s="13">
        <f t="shared" si="9"/>
        <v>0.20428436657681934</v>
      </c>
      <c r="V122" s="14">
        <f>COUNTIF($L$2:L122,1)</f>
        <v>63</v>
      </c>
      <c r="W122">
        <v>120</v>
      </c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  <c r="EF122"/>
      <c r="EG122"/>
      <c r="EH122"/>
      <c r="EI122"/>
      <c r="EJ122"/>
      <c r="EK122"/>
      <c r="EL122"/>
      <c r="EM122"/>
      <c r="EN122"/>
      <c r="EO122"/>
      <c r="EP122"/>
      <c r="EQ122"/>
      <c r="ER122"/>
      <c r="ES122"/>
      <c r="ET122"/>
      <c r="EU122"/>
      <c r="EV122"/>
      <c r="EW122"/>
      <c r="EX122"/>
      <c r="EY122"/>
      <c r="EZ122"/>
      <c r="FA122"/>
      <c r="FB122"/>
      <c r="FC122"/>
      <c r="FD122"/>
      <c r="FE122"/>
      <c r="FF122"/>
      <c r="FG122"/>
      <c r="FH122"/>
      <c r="FI122"/>
      <c r="FJ122"/>
      <c r="FK122"/>
      <c r="FL122"/>
      <c r="FM122"/>
      <c r="FN122"/>
      <c r="FO122"/>
      <c r="FP122"/>
      <c r="FQ122"/>
      <c r="FR122"/>
      <c r="FS122"/>
      <c r="FT122"/>
      <c r="FU122"/>
      <c r="FV122"/>
      <c r="FW122"/>
      <c r="FX122"/>
      <c r="FY122"/>
      <c r="FZ122"/>
      <c r="GA122"/>
      <c r="GB122"/>
      <c r="GC122"/>
      <c r="GD122"/>
      <c r="GE122"/>
      <c r="GF122"/>
      <c r="GG122"/>
      <c r="GH122"/>
      <c r="GI122"/>
      <c r="GJ122"/>
      <c r="GK122"/>
      <c r="GL122"/>
      <c r="GM122"/>
      <c r="GN122"/>
      <c r="GO122"/>
      <c r="GP122"/>
      <c r="GQ122"/>
      <c r="GR122"/>
      <c r="GS122"/>
      <c r="GT122"/>
      <c r="GU122"/>
      <c r="GV122"/>
      <c r="GW122"/>
      <c r="GX122"/>
      <c r="GY122"/>
      <c r="GZ122"/>
      <c r="HA122"/>
      <c r="HB122"/>
      <c r="HC122"/>
      <c r="HD122"/>
      <c r="HE122"/>
      <c r="HF122"/>
      <c r="HG122"/>
      <c r="HH122"/>
      <c r="HI122"/>
      <c r="HJ122"/>
      <c r="HK122"/>
      <c r="HL122"/>
      <c r="HM122"/>
      <c r="HN122"/>
      <c r="HO122"/>
      <c r="HP122"/>
      <c r="HQ122"/>
      <c r="HR122"/>
      <c r="HS122"/>
      <c r="HT122"/>
      <c r="HU122"/>
      <c r="HV122"/>
      <c r="HW122"/>
      <c r="HX122"/>
      <c r="HY122"/>
      <c r="HZ122"/>
      <c r="IA122"/>
      <c r="IB122"/>
      <c r="IC122"/>
      <c r="ID122"/>
      <c r="IE122"/>
      <c r="IF122"/>
      <c r="IG122"/>
      <c r="IH122"/>
      <c r="II122"/>
      <c r="IJ122"/>
      <c r="IK122"/>
    </row>
    <row r="123" spans="1:245" ht="15.75" customHeight="1" x14ac:dyDescent="0.2">
      <c r="A123" s="3">
        <v>121</v>
      </c>
      <c r="B123" s="4">
        <v>43036</v>
      </c>
      <c r="C123" s="3" t="s">
        <v>329</v>
      </c>
      <c r="D123" s="3" t="s">
        <v>34</v>
      </c>
      <c r="E123" s="3">
        <v>1</v>
      </c>
      <c r="F123" s="3">
        <v>2</v>
      </c>
      <c r="G123" s="3" t="s">
        <v>26</v>
      </c>
      <c r="H123" s="3" t="s">
        <v>49</v>
      </c>
      <c r="I123" s="3" t="s">
        <v>14</v>
      </c>
      <c r="J123" s="5" t="s">
        <v>40</v>
      </c>
      <c r="K123" s="34"/>
      <c r="L123" s="6" t="s">
        <v>16</v>
      </c>
      <c r="M123" s="7">
        <v>4</v>
      </c>
      <c r="N123" s="8">
        <v>0.5</v>
      </c>
      <c r="O123" s="9" t="s">
        <v>15</v>
      </c>
      <c r="P123" s="8">
        <f t="shared" si="10"/>
        <v>186</v>
      </c>
      <c r="Q123" s="38">
        <f t="shared" si="6"/>
        <v>-0.5</v>
      </c>
      <c r="R123" s="10">
        <f t="shared" si="11"/>
        <v>37.394749999999981</v>
      </c>
      <c r="S123" s="11">
        <f t="shared" si="7"/>
        <v>223.39474999999999</v>
      </c>
      <c r="T123" s="12">
        <f t="shared" si="8"/>
        <v>0.52066115702479343</v>
      </c>
      <c r="U123" s="13">
        <f t="shared" si="9"/>
        <v>0.20104704301075263</v>
      </c>
      <c r="V123" s="14">
        <f>COUNTIF($L$2:L123,1)</f>
        <v>63</v>
      </c>
      <c r="W123">
        <v>121</v>
      </c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  <c r="FP123"/>
      <c r="FQ123"/>
      <c r="FR123"/>
      <c r="FS123"/>
      <c r="FT123"/>
      <c r="FU123"/>
      <c r="FV123"/>
      <c r="FW123"/>
      <c r="FX123"/>
      <c r="FY123"/>
      <c r="FZ123"/>
      <c r="GA123"/>
      <c r="GB123"/>
      <c r="GC123"/>
      <c r="GD123"/>
      <c r="GE123"/>
      <c r="GF123"/>
      <c r="GG123"/>
      <c r="GH123"/>
      <c r="GI123"/>
      <c r="GJ123"/>
      <c r="GK123"/>
      <c r="GL123"/>
      <c r="GM123"/>
      <c r="GN123"/>
      <c r="GO123"/>
      <c r="GP123"/>
      <c r="GQ123"/>
      <c r="GR123"/>
      <c r="GS123"/>
      <c r="GT123"/>
      <c r="GU123"/>
      <c r="GV123"/>
      <c r="GW123"/>
      <c r="GX123"/>
      <c r="GY123"/>
      <c r="GZ123"/>
      <c r="HA123"/>
      <c r="HB123"/>
      <c r="HC123"/>
      <c r="HD123"/>
      <c r="HE123"/>
      <c r="HF123"/>
      <c r="HG123"/>
      <c r="HH123"/>
      <c r="HI123"/>
      <c r="HJ123"/>
      <c r="HK123"/>
      <c r="HL123"/>
      <c r="HM123"/>
      <c r="HN123"/>
      <c r="HO123"/>
      <c r="HP123"/>
      <c r="HQ123"/>
      <c r="HR123"/>
      <c r="HS123"/>
      <c r="HT123"/>
      <c r="HU123"/>
      <c r="HV123"/>
      <c r="HW123"/>
      <c r="HX123"/>
      <c r="HY123"/>
      <c r="HZ123"/>
      <c r="IA123"/>
      <c r="IB123"/>
      <c r="IC123"/>
      <c r="ID123"/>
      <c r="IE123"/>
      <c r="IF123"/>
      <c r="IG123"/>
      <c r="IH123"/>
      <c r="II123"/>
      <c r="IJ123"/>
      <c r="IK123"/>
    </row>
    <row r="124" spans="1:245" ht="15" customHeight="1" x14ac:dyDescent="0.2">
      <c r="A124" s="3">
        <v>122</v>
      </c>
      <c r="B124" s="4">
        <v>43036</v>
      </c>
      <c r="C124" s="3" t="s">
        <v>240</v>
      </c>
      <c r="D124" s="3" t="s">
        <v>34</v>
      </c>
      <c r="E124" s="3">
        <v>5</v>
      </c>
      <c r="F124" s="3">
        <v>1</v>
      </c>
      <c r="G124" s="3" t="s">
        <v>26</v>
      </c>
      <c r="H124" s="3" t="s">
        <v>49</v>
      </c>
      <c r="I124" s="3" t="s">
        <v>14</v>
      </c>
      <c r="J124" s="5" t="s">
        <v>330</v>
      </c>
      <c r="K124" s="34"/>
      <c r="L124" s="6" t="s">
        <v>16</v>
      </c>
      <c r="M124" s="7">
        <v>18.77</v>
      </c>
      <c r="N124" s="8">
        <v>0.5</v>
      </c>
      <c r="O124" s="9" t="s">
        <v>15</v>
      </c>
      <c r="P124" s="8">
        <f t="shared" si="10"/>
        <v>186.5</v>
      </c>
      <c r="Q124" s="38">
        <f t="shared" si="6"/>
        <v>-0.5</v>
      </c>
      <c r="R124" s="10">
        <f t="shared" si="11"/>
        <v>36.894749999999981</v>
      </c>
      <c r="S124" s="11">
        <f t="shared" si="7"/>
        <v>223.39474999999999</v>
      </c>
      <c r="T124" s="12">
        <f t="shared" si="8"/>
        <v>0.51639344262295084</v>
      </c>
      <c r="U124" s="13">
        <f t="shared" si="9"/>
        <v>0.19782707774798922</v>
      </c>
      <c r="V124" s="14">
        <f>COUNTIF($L$2:L124,1)</f>
        <v>63</v>
      </c>
      <c r="W124">
        <v>122</v>
      </c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  <c r="DX124"/>
      <c r="DY124"/>
      <c r="DZ124"/>
      <c r="EA124"/>
      <c r="EB124"/>
      <c r="EC124"/>
      <c r="ED124"/>
      <c r="EE124"/>
      <c r="EF124"/>
      <c r="EG124"/>
      <c r="EH124"/>
      <c r="EI124"/>
      <c r="EJ124"/>
      <c r="EK124"/>
      <c r="EL124"/>
      <c r="EM124"/>
      <c r="EN124"/>
      <c r="EO124"/>
      <c r="EP124"/>
      <c r="EQ124"/>
      <c r="ER124"/>
      <c r="ES124"/>
      <c r="ET124"/>
      <c r="EU124"/>
      <c r="EV124"/>
      <c r="EW124"/>
      <c r="EX124"/>
      <c r="EY124"/>
      <c r="EZ124"/>
      <c r="FA124"/>
      <c r="FB124"/>
      <c r="FC124"/>
      <c r="FD124"/>
      <c r="FE124"/>
      <c r="FF124"/>
      <c r="FG124"/>
      <c r="FH124"/>
      <c r="FI124"/>
      <c r="FJ124"/>
      <c r="FK124"/>
      <c r="FL124"/>
      <c r="FM124"/>
      <c r="FN124"/>
      <c r="FO124"/>
      <c r="FP124"/>
      <c r="FQ124"/>
      <c r="FR124"/>
      <c r="FS124"/>
      <c r="FT124"/>
      <c r="FU124"/>
      <c r="FV124"/>
      <c r="FW124"/>
      <c r="FX124"/>
      <c r="FY124"/>
      <c r="FZ124"/>
      <c r="GA124"/>
      <c r="GB124"/>
      <c r="GC124"/>
      <c r="GD124"/>
      <c r="GE124"/>
      <c r="GF124"/>
      <c r="GG124"/>
      <c r="GH124"/>
      <c r="GI124"/>
      <c r="GJ124"/>
      <c r="GK124"/>
      <c r="GL124"/>
      <c r="GM124"/>
      <c r="GN124"/>
      <c r="GO124"/>
      <c r="GP124"/>
      <c r="GQ124"/>
      <c r="GR124"/>
      <c r="GS124"/>
      <c r="GT124"/>
      <c r="GU124"/>
      <c r="GV124"/>
      <c r="GW124"/>
      <c r="GX124"/>
      <c r="GY124"/>
      <c r="GZ124"/>
      <c r="HA124"/>
      <c r="HB124"/>
      <c r="HC124"/>
      <c r="HD124"/>
      <c r="HE124"/>
      <c r="HF124"/>
      <c r="HG124"/>
      <c r="HH124"/>
      <c r="HI124"/>
      <c r="HJ124"/>
      <c r="HK124"/>
      <c r="HL124"/>
      <c r="HM124"/>
      <c r="HN124"/>
      <c r="HO124"/>
      <c r="HP124"/>
      <c r="HQ124"/>
      <c r="HR124"/>
      <c r="HS124"/>
      <c r="HT124"/>
      <c r="HU124"/>
      <c r="HV124"/>
      <c r="HW124"/>
      <c r="HX124"/>
      <c r="HY124"/>
      <c r="HZ124"/>
      <c r="IA124"/>
      <c r="IB124"/>
      <c r="IC124"/>
      <c r="ID124"/>
      <c r="IE124"/>
      <c r="IF124"/>
      <c r="IG124"/>
      <c r="IH124"/>
      <c r="II124"/>
      <c r="IJ124"/>
      <c r="IK124"/>
    </row>
    <row r="125" spans="1:245" ht="15.75" customHeight="1" x14ac:dyDescent="0.2">
      <c r="A125" s="3">
        <v>123</v>
      </c>
      <c r="B125" s="4">
        <v>43036</v>
      </c>
      <c r="C125" s="3" t="s">
        <v>331</v>
      </c>
      <c r="D125" s="3" t="s">
        <v>34</v>
      </c>
      <c r="E125" s="3">
        <v>1</v>
      </c>
      <c r="F125" s="3">
        <v>2</v>
      </c>
      <c r="G125" s="3" t="s">
        <v>26</v>
      </c>
      <c r="H125" s="3" t="s">
        <v>49</v>
      </c>
      <c r="I125" s="3" t="s">
        <v>14</v>
      </c>
      <c r="J125" s="15" t="s">
        <v>36</v>
      </c>
      <c r="K125" s="34"/>
      <c r="L125" s="6" t="s">
        <v>17</v>
      </c>
      <c r="M125" s="7">
        <v>2.6</v>
      </c>
      <c r="N125" s="8">
        <v>2</v>
      </c>
      <c r="O125" s="9" t="s">
        <v>15</v>
      </c>
      <c r="P125" s="8">
        <f t="shared" si="10"/>
        <v>188.5</v>
      </c>
      <c r="Q125" s="35">
        <f t="shared" si="6"/>
        <v>3.2</v>
      </c>
      <c r="R125" s="10">
        <f t="shared" si="11"/>
        <v>40.094749999999983</v>
      </c>
      <c r="S125" s="11">
        <f t="shared" si="7"/>
        <v>228.59474999999998</v>
      </c>
      <c r="T125" s="12">
        <f t="shared" si="8"/>
        <v>0.52032520325203258</v>
      </c>
      <c r="U125" s="13">
        <f t="shared" si="9"/>
        <v>0.21270424403183011</v>
      </c>
      <c r="V125" s="14">
        <f>COUNTIF($L$2:L125,1)</f>
        <v>64</v>
      </c>
      <c r="W125">
        <v>123</v>
      </c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  <c r="FJ125"/>
      <c r="FK125"/>
      <c r="FL125"/>
      <c r="FM125"/>
      <c r="FN125"/>
      <c r="FO125"/>
      <c r="FP125"/>
      <c r="FQ125"/>
      <c r="FR125"/>
      <c r="FS125"/>
      <c r="FT125"/>
      <c r="FU125"/>
      <c r="FV125"/>
      <c r="FW125"/>
      <c r="FX125"/>
      <c r="FY125"/>
      <c r="FZ125"/>
      <c r="GA125"/>
      <c r="GB125"/>
      <c r="GC125"/>
      <c r="GD125"/>
      <c r="GE125"/>
      <c r="GF125"/>
      <c r="GG125"/>
      <c r="GH125"/>
      <c r="GI125"/>
      <c r="GJ125"/>
      <c r="GK125"/>
      <c r="GL125"/>
      <c r="GM125"/>
      <c r="GN125"/>
      <c r="GO125"/>
      <c r="GP125"/>
      <c r="GQ125"/>
      <c r="GR125"/>
      <c r="GS125"/>
      <c r="GT125"/>
      <c r="GU125"/>
      <c r="GV125"/>
      <c r="GW125"/>
      <c r="GX125"/>
      <c r="GY125"/>
      <c r="GZ125"/>
      <c r="HA125"/>
      <c r="HB125"/>
      <c r="HC125"/>
      <c r="HD125"/>
      <c r="HE125"/>
      <c r="HF125"/>
      <c r="HG125"/>
      <c r="HH125"/>
      <c r="HI125"/>
      <c r="HJ125"/>
      <c r="HK125"/>
      <c r="HL125"/>
      <c r="HM125"/>
      <c r="HN125"/>
      <c r="HO125"/>
      <c r="HP125"/>
      <c r="HQ125"/>
      <c r="HR125"/>
      <c r="HS125"/>
      <c r="HT125"/>
      <c r="HU125"/>
      <c r="HV125"/>
      <c r="HW125"/>
      <c r="HX125"/>
      <c r="HY125"/>
      <c r="HZ125"/>
      <c r="IA125"/>
      <c r="IB125"/>
      <c r="IC125"/>
      <c r="ID125"/>
      <c r="IE125"/>
      <c r="IF125"/>
      <c r="IG125"/>
      <c r="IH125"/>
      <c r="II125"/>
      <c r="IJ125"/>
      <c r="IK125"/>
    </row>
    <row r="126" spans="1:245" ht="15" customHeight="1" x14ac:dyDescent="0.2">
      <c r="A126" s="3">
        <v>124</v>
      </c>
      <c r="B126" s="4">
        <v>43036</v>
      </c>
      <c r="C126" s="3" t="s">
        <v>332</v>
      </c>
      <c r="D126" s="3" t="s">
        <v>27</v>
      </c>
      <c r="E126" s="3">
        <v>4</v>
      </c>
      <c r="F126" s="3">
        <v>1</v>
      </c>
      <c r="G126" s="3" t="s">
        <v>25</v>
      </c>
      <c r="H126" s="3" t="s">
        <v>49</v>
      </c>
      <c r="I126" s="3" t="s">
        <v>14</v>
      </c>
      <c r="J126" s="5" t="s">
        <v>333</v>
      </c>
      <c r="K126" s="34"/>
      <c r="L126" s="6" t="s">
        <v>16</v>
      </c>
      <c r="M126" s="7">
        <v>13.58</v>
      </c>
      <c r="N126" s="8">
        <v>0.5</v>
      </c>
      <c r="O126" s="9" t="s">
        <v>15</v>
      </c>
      <c r="P126" s="8">
        <f t="shared" si="10"/>
        <v>189</v>
      </c>
      <c r="Q126" s="38">
        <f t="shared" si="6"/>
        <v>-0.5</v>
      </c>
      <c r="R126" s="10">
        <f t="shared" si="11"/>
        <v>39.594749999999983</v>
      </c>
      <c r="S126" s="11">
        <f t="shared" si="7"/>
        <v>228.59474999999998</v>
      </c>
      <c r="T126" s="12">
        <f t="shared" si="8"/>
        <v>0.5161290322580645</v>
      </c>
      <c r="U126" s="13">
        <f t="shared" si="9"/>
        <v>0.20949603174603162</v>
      </c>
      <c r="V126" s="14">
        <f>COUNTIF($L$2:L126,1)</f>
        <v>64</v>
      </c>
      <c r="W126">
        <v>124</v>
      </c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  <c r="DX126"/>
      <c r="DY126"/>
      <c r="DZ126"/>
      <c r="EA126"/>
      <c r="EB126"/>
      <c r="EC126"/>
      <c r="ED126"/>
      <c r="EE126"/>
      <c r="EF126"/>
      <c r="EG126"/>
      <c r="EH126"/>
      <c r="EI126"/>
      <c r="EJ126"/>
      <c r="EK126"/>
      <c r="EL126"/>
      <c r="EM126"/>
      <c r="EN126"/>
      <c r="EO126"/>
      <c r="EP126"/>
      <c r="EQ126"/>
      <c r="ER126"/>
      <c r="ES126"/>
      <c r="ET126"/>
      <c r="EU126"/>
      <c r="EV126"/>
      <c r="EW126"/>
      <c r="EX126"/>
      <c r="EY126"/>
      <c r="EZ126"/>
      <c r="FA126"/>
      <c r="FB126"/>
      <c r="FC126"/>
      <c r="FD126"/>
      <c r="FE126"/>
      <c r="FF126"/>
      <c r="FG126"/>
      <c r="FH126"/>
      <c r="FI126"/>
      <c r="FJ126"/>
      <c r="FK126"/>
      <c r="FL126"/>
      <c r="FM126"/>
      <c r="FN126"/>
      <c r="FO126"/>
      <c r="FP126"/>
      <c r="FQ126"/>
      <c r="FR126"/>
      <c r="FS126"/>
      <c r="FT126"/>
      <c r="FU126"/>
      <c r="FV126"/>
      <c r="FW126"/>
      <c r="FX126"/>
      <c r="FY126"/>
      <c r="FZ126"/>
      <c r="GA126"/>
      <c r="GB126"/>
      <c r="GC126"/>
      <c r="GD126"/>
      <c r="GE126"/>
      <c r="GF126"/>
      <c r="GG126"/>
      <c r="GH126"/>
      <c r="GI126"/>
      <c r="GJ126"/>
      <c r="GK126"/>
      <c r="GL126"/>
      <c r="GM126"/>
      <c r="GN126"/>
      <c r="GO126"/>
      <c r="GP126"/>
      <c r="GQ126"/>
      <c r="GR126"/>
      <c r="GS126"/>
      <c r="GT126"/>
      <c r="GU126"/>
      <c r="GV126"/>
      <c r="GW126"/>
      <c r="GX126"/>
      <c r="GY126"/>
      <c r="GZ126"/>
      <c r="HA126"/>
      <c r="HB126"/>
      <c r="HC126"/>
      <c r="HD126"/>
      <c r="HE126"/>
      <c r="HF126"/>
      <c r="HG126"/>
      <c r="HH126"/>
      <c r="HI126"/>
      <c r="HJ126"/>
      <c r="HK126"/>
      <c r="HL126"/>
      <c r="HM126"/>
      <c r="HN126"/>
      <c r="HO126"/>
      <c r="HP126"/>
      <c r="HQ126"/>
      <c r="HR126"/>
      <c r="HS126"/>
      <c r="HT126"/>
      <c r="HU126"/>
      <c r="HV126"/>
      <c r="HW126"/>
      <c r="HX126"/>
      <c r="HY126"/>
      <c r="HZ126"/>
      <c r="IA126"/>
      <c r="IB126"/>
      <c r="IC126"/>
      <c r="ID126"/>
      <c r="IE126"/>
      <c r="IF126"/>
      <c r="IG126"/>
      <c r="IH126"/>
      <c r="II126"/>
      <c r="IJ126"/>
      <c r="IK126"/>
    </row>
    <row r="127" spans="1:245" ht="38.25" x14ac:dyDescent="0.2">
      <c r="A127" s="3">
        <v>125</v>
      </c>
      <c r="B127" s="4">
        <v>43036</v>
      </c>
      <c r="C127" s="3" t="s">
        <v>334</v>
      </c>
      <c r="D127" s="3" t="s">
        <v>344</v>
      </c>
      <c r="E127" s="3">
        <v>3</v>
      </c>
      <c r="F127" s="3" t="s">
        <v>335</v>
      </c>
      <c r="G127" s="3" t="s">
        <v>346</v>
      </c>
      <c r="H127" s="3" t="s">
        <v>49</v>
      </c>
      <c r="I127" s="3" t="s">
        <v>14</v>
      </c>
      <c r="J127" s="15" t="s">
        <v>336</v>
      </c>
      <c r="K127" s="34"/>
      <c r="L127" s="6" t="s">
        <v>17</v>
      </c>
      <c r="M127" s="7">
        <v>2.19</v>
      </c>
      <c r="N127" s="8">
        <v>3</v>
      </c>
      <c r="O127" s="9" t="s">
        <v>15</v>
      </c>
      <c r="P127" s="8">
        <f t="shared" si="10"/>
        <v>192</v>
      </c>
      <c r="Q127" s="35">
        <f t="shared" si="6"/>
        <v>3.5700000000000003</v>
      </c>
      <c r="R127" s="10">
        <f t="shared" si="11"/>
        <v>43.164749999999984</v>
      </c>
      <c r="S127" s="11">
        <f t="shared" si="7"/>
        <v>235.16474999999997</v>
      </c>
      <c r="T127" s="12">
        <f t="shared" si="8"/>
        <v>0.52</v>
      </c>
      <c r="U127" s="13">
        <f t="shared" si="9"/>
        <v>0.22481640624999985</v>
      </c>
      <c r="V127" s="14">
        <f>COUNTIF($L$2:L127,1)</f>
        <v>65</v>
      </c>
      <c r="W127">
        <v>125</v>
      </c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  <c r="DX127"/>
      <c r="DY127"/>
      <c r="DZ127"/>
      <c r="EA127"/>
      <c r="EB127"/>
      <c r="EC127"/>
      <c r="ED127"/>
      <c r="EE127"/>
      <c r="EF127"/>
      <c r="EG127"/>
      <c r="EH127"/>
      <c r="EI127"/>
      <c r="EJ127"/>
      <c r="EK127"/>
      <c r="EL127"/>
      <c r="EM127"/>
      <c r="EN127"/>
      <c r="EO127"/>
      <c r="EP127"/>
      <c r="EQ127"/>
      <c r="ER127"/>
      <c r="ES127"/>
      <c r="ET127"/>
      <c r="EU127"/>
      <c r="EV127"/>
      <c r="EW127"/>
      <c r="EX127"/>
      <c r="EY127"/>
      <c r="EZ127"/>
      <c r="FA127"/>
      <c r="FB127"/>
      <c r="FC127"/>
      <c r="FD127"/>
      <c r="FE127"/>
      <c r="FF127"/>
      <c r="FG127"/>
      <c r="FH127"/>
      <c r="FI127"/>
      <c r="FJ127"/>
      <c r="FK127"/>
      <c r="FL127"/>
      <c r="FM127"/>
      <c r="FN127"/>
      <c r="FO127"/>
      <c r="FP127"/>
      <c r="FQ127"/>
      <c r="FR127"/>
      <c r="FS127"/>
      <c r="FT127"/>
      <c r="FU127"/>
      <c r="FV127"/>
      <c r="FW127"/>
      <c r="FX127"/>
      <c r="FY127"/>
      <c r="FZ127"/>
      <c r="GA127"/>
      <c r="GB127"/>
      <c r="GC127"/>
      <c r="GD127"/>
      <c r="GE127"/>
      <c r="GF127"/>
      <c r="GG127"/>
      <c r="GH127"/>
      <c r="GI127"/>
      <c r="GJ127"/>
      <c r="GK127"/>
      <c r="GL127"/>
      <c r="GM127"/>
      <c r="GN127"/>
      <c r="GO127"/>
      <c r="GP127"/>
      <c r="GQ127"/>
      <c r="GR127"/>
      <c r="GS127"/>
      <c r="GT127"/>
      <c r="GU127"/>
      <c r="GV127"/>
      <c r="GW127"/>
      <c r="GX127"/>
      <c r="GY127"/>
      <c r="GZ127"/>
      <c r="HA127"/>
      <c r="HB127"/>
      <c r="HC127"/>
      <c r="HD127"/>
      <c r="HE127"/>
      <c r="HF127"/>
      <c r="HG127"/>
      <c r="HH127"/>
      <c r="HI127"/>
      <c r="HJ127"/>
      <c r="HK127"/>
      <c r="HL127"/>
      <c r="HM127"/>
      <c r="HN127"/>
      <c r="HO127"/>
      <c r="HP127"/>
      <c r="HQ127"/>
      <c r="HR127"/>
      <c r="HS127"/>
      <c r="HT127"/>
      <c r="HU127"/>
      <c r="HV127"/>
      <c r="HW127"/>
      <c r="HX127"/>
      <c r="HY127"/>
      <c r="HZ127"/>
      <c r="IA127"/>
      <c r="IB127"/>
      <c r="IC127"/>
      <c r="ID127"/>
      <c r="IE127"/>
      <c r="IF127"/>
      <c r="IG127"/>
      <c r="IH127"/>
      <c r="II127"/>
      <c r="IJ127"/>
      <c r="IK127"/>
    </row>
    <row r="128" spans="1:245" ht="25.5" x14ac:dyDescent="0.2">
      <c r="A128" s="3">
        <v>126</v>
      </c>
      <c r="B128" s="4">
        <v>43036</v>
      </c>
      <c r="C128" s="3" t="s">
        <v>337</v>
      </c>
      <c r="D128" s="3" t="s">
        <v>214</v>
      </c>
      <c r="E128" s="3">
        <v>2</v>
      </c>
      <c r="F128" s="3" t="s">
        <v>33</v>
      </c>
      <c r="G128" s="3" t="s">
        <v>26</v>
      </c>
      <c r="H128" s="3" t="s">
        <v>32</v>
      </c>
      <c r="I128" s="3" t="s">
        <v>14</v>
      </c>
      <c r="J128" s="15" t="s">
        <v>266</v>
      </c>
      <c r="K128" s="34"/>
      <c r="L128" s="6" t="s">
        <v>16</v>
      </c>
      <c r="M128" s="7">
        <v>2.0449999999999999</v>
      </c>
      <c r="N128" s="8">
        <v>3</v>
      </c>
      <c r="O128" s="9" t="s">
        <v>15</v>
      </c>
      <c r="P128" s="8">
        <f t="shared" si="10"/>
        <v>195</v>
      </c>
      <c r="Q128" s="38">
        <f t="shared" si="6"/>
        <v>-3</v>
      </c>
      <c r="R128" s="10">
        <f t="shared" si="11"/>
        <v>40.164749999999984</v>
      </c>
      <c r="S128" s="11">
        <f t="shared" si="7"/>
        <v>235.16474999999997</v>
      </c>
      <c r="T128" s="12">
        <f t="shared" si="8"/>
        <v>0.51587301587301593</v>
      </c>
      <c r="U128" s="13">
        <f t="shared" si="9"/>
        <v>0.20597307692307676</v>
      </c>
      <c r="V128" s="14">
        <f>COUNTIF($L$2:L128,1)</f>
        <v>65</v>
      </c>
      <c r="W128">
        <v>126</v>
      </c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/>
      <c r="DX128"/>
      <c r="DY128"/>
      <c r="DZ128"/>
      <c r="EA128"/>
      <c r="EB128"/>
      <c r="EC128"/>
      <c r="ED128"/>
      <c r="EE128"/>
      <c r="EF128"/>
      <c r="EG128"/>
      <c r="EH128"/>
      <c r="EI128"/>
      <c r="EJ128"/>
      <c r="EK128"/>
      <c r="EL128"/>
      <c r="EM128"/>
      <c r="EN128"/>
      <c r="EO128"/>
      <c r="EP128"/>
      <c r="EQ128"/>
      <c r="ER128"/>
      <c r="ES128"/>
      <c r="ET128"/>
      <c r="EU128"/>
      <c r="EV128"/>
      <c r="EW128"/>
      <c r="EX128"/>
      <c r="EY128"/>
      <c r="EZ128"/>
      <c r="FA128"/>
      <c r="FB128"/>
      <c r="FC128"/>
      <c r="FD128"/>
      <c r="FE128"/>
      <c r="FF128"/>
      <c r="FG128"/>
      <c r="FH128"/>
      <c r="FI128"/>
      <c r="FJ128"/>
      <c r="FK128"/>
      <c r="FL128"/>
      <c r="FM128"/>
      <c r="FN128"/>
      <c r="FO128"/>
      <c r="FP128"/>
      <c r="FQ128"/>
      <c r="FR128"/>
      <c r="FS128"/>
      <c r="FT128"/>
      <c r="FU128"/>
      <c r="FV128"/>
      <c r="FW128"/>
      <c r="FX128"/>
      <c r="FY128"/>
      <c r="FZ128"/>
      <c r="GA128"/>
      <c r="GB128"/>
      <c r="GC128"/>
      <c r="GD128"/>
      <c r="GE128"/>
      <c r="GF128"/>
      <c r="GG128"/>
      <c r="GH128"/>
      <c r="GI128"/>
      <c r="GJ128"/>
      <c r="GK128"/>
      <c r="GL128"/>
      <c r="GM128"/>
      <c r="GN128"/>
      <c r="GO128"/>
      <c r="GP128"/>
      <c r="GQ128"/>
      <c r="GR128"/>
      <c r="GS128"/>
      <c r="GT128"/>
      <c r="GU128"/>
      <c r="GV128"/>
      <c r="GW128"/>
      <c r="GX128"/>
      <c r="GY128"/>
      <c r="GZ128"/>
      <c r="HA128"/>
      <c r="HB128"/>
      <c r="HC128"/>
      <c r="HD128"/>
      <c r="HE128"/>
      <c r="HF128"/>
      <c r="HG128"/>
      <c r="HH128"/>
      <c r="HI128"/>
      <c r="HJ128"/>
      <c r="HK128"/>
      <c r="HL128"/>
      <c r="HM128"/>
      <c r="HN128"/>
      <c r="HO128"/>
      <c r="HP128"/>
      <c r="HQ128"/>
      <c r="HR128"/>
      <c r="HS128"/>
      <c r="HT128"/>
      <c r="HU128"/>
      <c r="HV128"/>
      <c r="HW128"/>
      <c r="HX128"/>
      <c r="HY128"/>
      <c r="HZ128"/>
      <c r="IA128"/>
      <c r="IB128"/>
      <c r="IC128"/>
      <c r="ID128"/>
      <c r="IE128"/>
      <c r="IF128"/>
      <c r="IG128"/>
      <c r="IH128"/>
      <c r="II128"/>
      <c r="IJ128"/>
      <c r="IK128"/>
    </row>
    <row r="129" spans="1:245" ht="27.75" customHeight="1" x14ac:dyDescent="0.2">
      <c r="A129" s="3">
        <v>127</v>
      </c>
      <c r="B129" s="4">
        <v>43037</v>
      </c>
      <c r="C129" s="3" t="s">
        <v>338</v>
      </c>
      <c r="D129" s="3" t="s">
        <v>34</v>
      </c>
      <c r="E129" s="3">
        <v>2</v>
      </c>
      <c r="F129" s="3" t="s">
        <v>270</v>
      </c>
      <c r="G129" s="3" t="s">
        <v>26</v>
      </c>
      <c r="H129" s="3" t="s">
        <v>32</v>
      </c>
      <c r="I129" s="3" t="s">
        <v>14</v>
      </c>
      <c r="J129" s="15" t="s">
        <v>339</v>
      </c>
      <c r="K129" s="34"/>
      <c r="L129" s="6" t="s">
        <v>16</v>
      </c>
      <c r="M129" s="7">
        <v>2.2839999999999998</v>
      </c>
      <c r="N129" s="8">
        <v>1</v>
      </c>
      <c r="O129" s="9" t="s">
        <v>15</v>
      </c>
      <c r="P129" s="8">
        <f t="shared" si="10"/>
        <v>196</v>
      </c>
      <c r="Q129" s="38">
        <f t="shared" si="6"/>
        <v>-1</v>
      </c>
      <c r="R129" s="10">
        <f t="shared" si="11"/>
        <v>39.164749999999984</v>
      </c>
      <c r="S129" s="11">
        <f t="shared" si="7"/>
        <v>235.16474999999997</v>
      </c>
      <c r="T129" s="12">
        <f t="shared" si="8"/>
        <v>0.51181102362204722</v>
      </c>
      <c r="U129" s="13">
        <f t="shared" si="9"/>
        <v>0.19982015306122433</v>
      </c>
      <c r="V129" s="14">
        <f>COUNTIF($L$2:L129,1)</f>
        <v>65</v>
      </c>
      <c r="W129">
        <v>127</v>
      </c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  <c r="DW129"/>
      <c r="DX129"/>
      <c r="DY129"/>
      <c r="DZ129"/>
      <c r="EA129"/>
      <c r="EB129"/>
      <c r="EC129"/>
      <c r="ED129"/>
      <c r="EE129"/>
      <c r="EF129"/>
      <c r="EG129"/>
      <c r="EH129"/>
      <c r="EI129"/>
      <c r="EJ129"/>
      <c r="EK129"/>
      <c r="EL129"/>
      <c r="EM129"/>
      <c r="EN129"/>
      <c r="EO129"/>
      <c r="EP129"/>
      <c r="EQ129"/>
      <c r="ER129"/>
      <c r="ES129"/>
      <c r="ET129"/>
      <c r="EU129"/>
      <c r="EV129"/>
      <c r="EW129"/>
      <c r="EX129"/>
      <c r="EY129"/>
      <c r="EZ129"/>
      <c r="FA129"/>
      <c r="FB129"/>
      <c r="FC129"/>
      <c r="FD129"/>
      <c r="FE129"/>
      <c r="FF129"/>
      <c r="FG129"/>
      <c r="FH129"/>
      <c r="FI129"/>
      <c r="FJ129"/>
      <c r="FK129"/>
      <c r="FL129"/>
      <c r="FM129"/>
      <c r="FN129"/>
      <c r="FO129"/>
      <c r="FP129"/>
      <c r="FQ129"/>
      <c r="FR129"/>
      <c r="FS129"/>
      <c r="FT129"/>
      <c r="FU129"/>
      <c r="FV129"/>
      <c r="FW129"/>
      <c r="FX129"/>
      <c r="FY129"/>
      <c r="FZ129"/>
      <c r="GA129"/>
      <c r="GB129"/>
      <c r="GC129"/>
      <c r="GD129"/>
      <c r="GE129"/>
      <c r="GF129"/>
      <c r="GG129"/>
      <c r="GH129"/>
      <c r="GI129"/>
      <c r="GJ129"/>
      <c r="GK129"/>
      <c r="GL129"/>
      <c r="GM129"/>
      <c r="GN129"/>
      <c r="GO129"/>
      <c r="GP129"/>
      <c r="GQ129"/>
      <c r="GR129"/>
      <c r="GS129"/>
      <c r="GT129"/>
      <c r="GU129"/>
      <c r="GV129"/>
      <c r="GW129"/>
      <c r="GX129"/>
      <c r="GY129"/>
      <c r="GZ129"/>
      <c r="HA129"/>
      <c r="HB129"/>
      <c r="HC129"/>
      <c r="HD129"/>
      <c r="HE129"/>
      <c r="HF129"/>
      <c r="HG129"/>
      <c r="HH129"/>
      <c r="HI129"/>
      <c r="HJ129"/>
      <c r="HK129"/>
      <c r="HL129"/>
      <c r="HM129"/>
      <c r="HN129"/>
      <c r="HO129"/>
      <c r="HP129"/>
      <c r="HQ129"/>
      <c r="HR129"/>
      <c r="HS129"/>
      <c r="HT129"/>
      <c r="HU129"/>
      <c r="HV129"/>
      <c r="HW129"/>
      <c r="HX129"/>
      <c r="HY129"/>
      <c r="HZ129"/>
      <c r="IA129"/>
      <c r="IB129"/>
      <c r="IC129"/>
      <c r="ID129"/>
      <c r="IE129"/>
      <c r="IF129"/>
      <c r="IG129"/>
      <c r="IH129"/>
      <c r="II129"/>
      <c r="IJ129"/>
      <c r="IK129"/>
    </row>
    <row r="130" spans="1:245" ht="15.75" customHeight="1" x14ac:dyDescent="0.2">
      <c r="A130" s="3">
        <v>128</v>
      </c>
      <c r="B130" s="4">
        <v>43037</v>
      </c>
      <c r="C130" s="3" t="s">
        <v>340</v>
      </c>
      <c r="D130" s="3" t="s">
        <v>27</v>
      </c>
      <c r="E130" s="3">
        <v>1</v>
      </c>
      <c r="F130" s="3" t="s">
        <v>41</v>
      </c>
      <c r="G130" s="3" t="s">
        <v>28</v>
      </c>
      <c r="H130" s="3" t="s">
        <v>32</v>
      </c>
      <c r="I130" s="3" t="s">
        <v>14</v>
      </c>
      <c r="J130" s="15" t="s">
        <v>36</v>
      </c>
      <c r="K130" s="34"/>
      <c r="L130" s="6" t="s">
        <v>17</v>
      </c>
      <c r="M130" s="7">
        <v>2</v>
      </c>
      <c r="N130" s="8">
        <v>2</v>
      </c>
      <c r="O130" s="9" t="s">
        <v>15</v>
      </c>
      <c r="P130" s="8">
        <f t="shared" si="10"/>
        <v>198</v>
      </c>
      <c r="Q130" s="35">
        <f t="shared" si="6"/>
        <v>2</v>
      </c>
      <c r="R130" s="10">
        <f t="shared" si="11"/>
        <v>41.164749999999984</v>
      </c>
      <c r="S130" s="11">
        <f t="shared" si="7"/>
        <v>239.16474999999997</v>
      </c>
      <c r="T130" s="12">
        <f t="shared" si="8"/>
        <v>0.515625</v>
      </c>
      <c r="U130" s="13">
        <f t="shared" si="9"/>
        <v>0.20790277777777763</v>
      </c>
      <c r="V130" s="14">
        <f>COUNTIF($L$2:L130,1)</f>
        <v>66</v>
      </c>
      <c r="W130">
        <v>128</v>
      </c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  <c r="DW130"/>
      <c r="DX130"/>
      <c r="DY130"/>
      <c r="DZ130"/>
      <c r="EA130"/>
      <c r="EB130"/>
      <c r="EC130"/>
      <c r="ED130"/>
      <c r="EE130"/>
      <c r="EF130"/>
      <c r="EG130"/>
      <c r="EH130"/>
      <c r="EI130"/>
      <c r="EJ130"/>
      <c r="EK130"/>
      <c r="EL130"/>
      <c r="EM130"/>
      <c r="EN130"/>
      <c r="EO130"/>
      <c r="EP130"/>
      <c r="EQ130"/>
      <c r="ER130"/>
      <c r="ES130"/>
      <c r="ET130"/>
      <c r="EU130"/>
      <c r="EV130"/>
      <c r="EW130"/>
      <c r="EX130"/>
      <c r="EY130"/>
      <c r="EZ130"/>
      <c r="FA130"/>
      <c r="FB130"/>
      <c r="FC130"/>
      <c r="FD130"/>
      <c r="FE130"/>
      <c r="FF130"/>
      <c r="FG130"/>
      <c r="FH130"/>
      <c r="FI130"/>
      <c r="FJ130"/>
      <c r="FK130"/>
      <c r="FL130"/>
      <c r="FM130"/>
      <c r="FN130"/>
      <c r="FO130"/>
      <c r="FP130"/>
      <c r="FQ130"/>
      <c r="FR130"/>
      <c r="FS130"/>
      <c r="FT130"/>
      <c r="FU130"/>
      <c r="FV130"/>
      <c r="FW130"/>
      <c r="FX130"/>
      <c r="FY130"/>
      <c r="FZ130"/>
      <c r="GA130"/>
      <c r="GB130"/>
      <c r="GC130"/>
      <c r="GD130"/>
      <c r="GE130"/>
      <c r="GF130"/>
      <c r="GG130"/>
      <c r="GH130"/>
      <c r="GI130"/>
      <c r="GJ130"/>
      <c r="GK130"/>
      <c r="GL130"/>
      <c r="GM130"/>
      <c r="GN130"/>
      <c r="GO130"/>
      <c r="GP130"/>
      <c r="GQ130"/>
      <c r="GR130"/>
      <c r="GS130"/>
      <c r="GT130"/>
      <c r="GU130"/>
      <c r="GV130"/>
      <c r="GW130"/>
      <c r="GX130"/>
      <c r="GY130"/>
      <c r="GZ130"/>
      <c r="HA130"/>
      <c r="HB130"/>
      <c r="HC130"/>
      <c r="HD130"/>
      <c r="HE130"/>
      <c r="HF130"/>
      <c r="HG130"/>
      <c r="HH130"/>
      <c r="HI130"/>
      <c r="HJ130"/>
      <c r="HK130"/>
      <c r="HL130"/>
      <c r="HM130"/>
      <c r="HN130"/>
      <c r="HO130"/>
      <c r="HP130"/>
      <c r="HQ130"/>
      <c r="HR130"/>
      <c r="HS130"/>
      <c r="HT130"/>
      <c r="HU130"/>
      <c r="HV130"/>
      <c r="HW130"/>
      <c r="HX130"/>
      <c r="HY130"/>
      <c r="HZ130"/>
      <c r="IA130"/>
      <c r="IB130"/>
      <c r="IC130"/>
      <c r="ID130"/>
      <c r="IE130"/>
      <c r="IF130"/>
      <c r="IG130"/>
      <c r="IH130"/>
      <c r="II130"/>
      <c r="IJ130"/>
      <c r="IK130"/>
    </row>
    <row r="131" spans="1:245" ht="25.5" x14ac:dyDescent="0.2">
      <c r="A131" s="3">
        <v>129</v>
      </c>
      <c r="B131" s="4">
        <v>43037</v>
      </c>
      <c r="C131" s="3" t="s">
        <v>341</v>
      </c>
      <c r="D131" s="3" t="s">
        <v>214</v>
      </c>
      <c r="E131" s="3">
        <v>2</v>
      </c>
      <c r="F131" s="3" t="s">
        <v>37</v>
      </c>
      <c r="G131" s="3" t="s">
        <v>28</v>
      </c>
      <c r="H131" s="3" t="s">
        <v>32</v>
      </c>
      <c r="I131" s="3" t="s">
        <v>14</v>
      </c>
      <c r="J131" s="15" t="s">
        <v>342</v>
      </c>
      <c r="K131" s="34"/>
      <c r="L131" s="6" t="s">
        <v>17</v>
      </c>
      <c r="M131" s="7">
        <v>1.982</v>
      </c>
      <c r="N131" s="8">
        <v>1</v>
      </c>
      <c r="O131" s="9" t="s">
        <v>15</v>
      </c>
      <c r="P131" s="8">
        <f t="shared" si="10"/>
        <v>199</v>
      </c>
      <c r="Q131" s="35">
        <f t="shared" ref="Q131:Q142" si="12">IF(AND(L131="1",O131="ja"),(N131*M131*0.95)-N131,IF(AND(L131="1",O131="nein"),N131*M131-N131,-N131))</f>
        <v>0.98199999999999998</v>
      </c>
      <c r="R131" s="10">
        <f t="shared" si="11"/>
        <v>42.146749999999983</v>
      </c>
      <c r="S131" s="11">
        <f t="shared" ref="S131:S142" si="13">P131+R131</f>
        <v>241.14675</v>
      </c>
      <c r="T131" s="12">
        <f t="shared" ref="T131:T142" si="14">V131/W131</f>
        <v>0.51937984496124034</v>
      </c>
      <c r="U131" s="13">
        <f t="shared" ref="U131:U142" si="15">((S131-P131)/P131)*100%</f>
        <v>0.21179271356783919</v>
      </c>
      <c r="V131" s="14">
        <f>COUNTIF($L$2:L131,1)</f>
        <v>67</v>
      </c>
      <c r="W131">
        <v>129</v>
      </c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  <c r="DV131"/>
      <c r="DW131"/>
      <c r="DX131"/>
      <c r="DY131"/>
      <c r="DZ131"/>
      <c r="EA131"/>
      <c r="EB131"/>
      <c r="EC131"/>
      <c r="ED131"/>
      <c r="EE131"/>
      <c r="EF131"/>
      <c r="EG131"/>
      <c r="EH131"/>
      <c r="EI131"/>
      <c r="EJ131"/>
      <c r="EK131"/>
      <c r="EL131"/>
      <c r="EM131"/>
      <c r="EN131"/>
      <c r="EO131"/>
      <c r="EP131"/>
      <c r="EQ131"/>
      <c r="ER131"/>
      <c r="ES131"/>
      <c r="ET131"/>
      <c r="EU131"/>
      <c r="EV131"/>
      <c r="EW131"/>
      <c r="EX131"/>
      <c r="EY131"/>
      <c r="EZ131"/>
      <c r="FA131"/>
      <c r="FB131"/>
      <c r="FC131"/>
      <c r="FD131"/>
      <c r="FE131"/>
      <c r="FF131"/>
      <c r="FG131"/>
      <c r="FH131"/>
      <c r="FI131"/>
      <c r="FJ131"/>
      <c r="FK131"/>
      <c r="FL131"/>
      <c r="FM131"/>
      <c r="FN131"/>
      <c r="FO131"/>
      <c r="FP131"/>
      <c r="FQ131"/>
      <c r="FR131"/>
      <c r="FS131"/>
      <c r="FT131"/>
      <c r="FU131"/>
      <c r="FV131"/>
      <c r="FW131"/>
      <c r="FX131"/>
      <c r="FY131"/>
      <c r="FZ131"/>
      <c r="GA131"/>
      <c r="GB131"/>
      <c r="GC131"/>
      <c r="GD131"/>
      <c r="GE131"/>
      <c r="GF131"/>
      <c r="GG131"/>
      <c r="GH131"/>
      <c r="GI131"/>
      <c r="GJ131"/>
      <c r="GK131"/>
      <c r="GL131"/>
      <c r="GM131"/>
      <c r="GN131"/>
      <c r="GO131"/>
      <c r="GP131"/>
      <c r="GQ131"/>
      <c r="GR131"/>
      <c r="GS131"/>
      <c r="GT131"/>
      <c r="GU131"/>
      <c r="GV131"/>
      <c r="GW131"/>
      <c r="GX131"/>
      <c r="GY131"/>
      <c r="GZ131"/>
      <c r="HA131"/>
      <c r="HB131"/>
      <c r="HC131"/>
      <c r="HD131"/>
      <c r="HE131"/>
      <c r="HF131"/>
      <c r="HG131"/>
      <c r="HH131"/>
      <c r="HI131"/>
      <c r="HJ131"/>
      <c r="HK131"/>
      <c r="HL131"/>
      <c r="HM131"/>
      <c r="HN131"/>
      <c r="HO131"/>
      <c r="HP131"/>
      <c r="HQ131"/>
      <c r="HR131"/>
      <c r="HS131"/>
      <c r="HT131"/>
      <c r="HU131"/>
      <c r="HV131"/>
      <c r="HW131"/>
      <c r="HX131"/>
      <c r="HY131"/>
      <c r="HZ131"/>
      <c r="IA131"/>
      <c r="IB131"/>
      <c r="IC131"/>
      <c r="ID131"/>
      <c r="IE131"/>
      <c r="IF131"/>
      <c r="IG131"/>
      <c r="IH131"/>
      <c r="II131"/>
      <c r="IJ131"/>
      <c r="IK131"/>
    </row>
    <row r="132" spans="1:245" ht="25.5" x14ac:dyDescent="0.2">
      <c r="A132" s="3">
        <v>130</v>
      </c>
      <c r="B132" s="4">
        <v>43037</v>
      </c>
      <c r="C132" s="3" t="s">
        <v>343</v>
      </c>
      <c r="D132" s="3" t="s">
        <v>344</v>
      </c>
      <c r="E132" s="3">
        <v>2</v>
      </c>
      <c r="F132" s="3" t="s">
        <v>345</v>
      </c>
      <c r="G132" s="3" t="s">
        <v>346</v>
      </c>
      <c r="H132" s="3" t="s">
        <v>49</v>
      </c>
      <c r="I132" s="3" t="s">
        <v>14</v>
      </c>
      <c r="J132" s="15" t="s">
        <v>347</v>
      </c>
      <c r="K132" s="34"/>
      <c r="L132" s="6" t="s">
        <v>16</v>
      </c>
      <c r="M132" s="7">
        <v>2.13</v>
      </c>
      <c r="N132" s="8">
        <v>1.5</v>
      </c>
      <c r="O132" s="9" t="s">
        <v>15</v>
      </c>
      <c r="P132" s="8">
        <f t="shared" si="10"/>
        <v>200.5</v>
      </c>
      <c r="Q132" s="38">
        <f t="shared" si="12"/>
        <v>-1.5</v>
      </c>
      <c r="R132" s="10">
        <f t="shared" si="11"/>
        <v>40.646749999999983</v>
      </c>
      <c r="S132" s="11">
        <f t="shared" si="13"/>
        <v>241.14675</v>
      </c>
      <c r="T132" s="12">
        <f t="shared" si="14"/>
        <v>0.51538461538461533</v>
      </c>
      <c r="U132" s="13">
        <f t="shared" si="15"/>
        <v>0.20272693266832917</v>
      </c>
      <c r="V132" s="14">
        <f>COUNTIF($L$2:L132,1)</f>
        <v>67</v>
      </c>
      <c r="W132">
        <v>130</v>
      </c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  <c r="DV132"/>
      <c r="DW132"/>
      <c r="DX132"/>
      <c r="DY132"/>
      <c r="DZ132"/>
      <c r="EA132"/>
      <c r="EB132"/>
      <c r="EC132"/>
      <c r="ED132"/>
      <c r="EE132"/>
      <c r="EF132"/>
      <c r="EG132"/>
      <c r="EH132"/>
      <c r="EI132"/>
      <c r="EJ132"/>
      <c r="EK132"/>
      <c r="EL132"/>
      <c r="EM132"/>
      <c r="EN132"/>
      <c r="EO132"/>
      <c r="EP132"/>
      <c r="EQ132"/>
      <c r="ER132"/>
      <c r="ES132"/>
      <c r="ET132"/>
      <c r="EU132"/>
      <c r="EV132"/>
      <c r="EW132"/>
      <c r="EX132"/>
      <c r="EY132"/>
      <c r="EZ132"/>
      <c r="FA132"/>
      <c r="FB132"/>
      <c r="FC132"/>
      <c r="FD132"/>
      <c r="FE132"/>
      <c r="FF132"/>
      <c r="FG132"/>
      <c r="FH132"/>
      <c r="FI132"/>
      <c r="FJ132"/>
      <c r="FK132"/>
      <c r="FL132"/>
      <c r="FM132"/>
      <c r="FN132"/>
      <c r="FO132"/>
      <c r="FP132"/>
      <c r="FQ132"/>
      <c r="FR132"/>
      <c r="FS132"/>
      <c r="FT132"/>
      <c r="FU132"/>
      <c r="FV132"/>
      <c r="FW132"/>
      <c r="FX132"/>
      <c r="FY132"/>
      <c r="FZ132"/>
      <c r="GA132"/>
      <c r="GB132"/>
      <c r="GC132"/>
      <c r="GD132"/>
      <c r="GE132"/>
      <c r="GF132"/>
      <c r="GG132"/>
      <c r="GH132"/>
      <c r="GI132"/>
      <c r="GJ132"/>
      <c r="GK132"/>
      <c r="GL132"/>
      <c r="GM132"/>
      <c r="GN132"/>
      <c r="GO132"/>
      <c r="GP132"/>
      <c r="GQ132"/>
      <c r="GR132"/>
      <c r="GS132"/>
      <c r="GT132"/>
      <c r="GU132"/>
      <c r="GV132"/>
      <c r="GW132"/>
      <c r="GX132"/>
      <c r="GY132"/>
      <c r="GZ132"/>
      <c r="HA132"/>
      <c r="HB132"/>
      <c r="HC132"/>
      <c r="HD132"/>
      <c r="HE132"/>
      <c r="HF132"/>
      <c r="HG132"/>
      <c r="HH132"/>
      <c r="HI132"/>
      <c r="HJ132"/>
      <c r="HK132"/>
      <c r="HL132"/>
      <c r="HM132"/>
      <c r="HN132"/>
      <c r="HO132"/>
      <c r="HP132"/>
      <c r="HQ132"/>
      <c r="HR132"/>
      <c r="HS132"/>
      <c r="HT132"/>
      <c r="HU132"/>
      <c r="HV132"/>
      <c r="HW132"/>
      <c r="HX132"/>
      <c r="HY132"/>
      <c r="HZ132"/>
      <c r="IA132"/>
      <c r="IB132"/>
      <c r="IC132"/>
      <c r="ID132"/>
      <c r="IE132"/>
      <c r="IF132"/>
      <c r="IG132"/>
      <c r="IH132"/>
      <c r="II132"/>
      <c r="IJ132"/>
      <c r="IK132"/>
    </row>
    <row r="133" spans="1:245" ht="25.5" x14ac:dyDescent="0.2">
      <c r="A133" s="3">
        <v>131</v>
      </c>
      <c r="B133" s="4">
        <v>43038</v>
      </c>
      <c r="C133" s="3" t="s">
        <v>348</v>
      </c>
      <c r="D133" s="3" t="s">
        <v>85</v>
      </c>
      <c r="E133" s="3">
        <v>2</v>
      </c>
      <c r="F133" s="3" t="s">
        <v>349</v>
      </c>
      <c r="G133" s="3" t="s">
        <v>26</v>
      </c>
      <c r="H133" s="3" t="s">
        <v>29</v>
      </c>
      <c r="I133" s="3" t="s">
        <v>14</v>
      </c>
      <c r="J133" s="15" t="s">
        <v>350</v>
      </c>
      <c r="K133" s="34"/>
      <c r="L133" s="6" t="s">
        <v>16</v>
      </c>
      <c r="M133" s="7">
        <v>2.5099999999999998</v>
      </c>
      <c r="N133" s="8">
        <v>1</v>
      </c>
      <c r="O133" s="9" t="s">
        <v>15</v>
      </c>
      <c r="P133" s="8">
        <f t="shared" si="10"/>
        <v>201.5</v>
      </c>
      <c r="Q133" s="38">
        <f t="shared" si="12"/>
        <v>-1</v>
      </c>
      <c r="R133" s="10">
        <f t="shared" si="11"/>
        <v>39.646749999999983</v>
      </c>
      <c r="S133" s="11">
        <f t="shared" si="13"/>
        <v>241.14675</v>
      </c>
      <c r="T133" s="12">
        <f t="shared" si="14"/>
        <v>0.51145038167938928</v>
      </c>
      <c r="U133" s="13">
        <f t="shared" si="15"/>
        <v>0.19675806451612901</v>
      </c>
      <c r="V133" s="14">
        <f>COUNTIF($L$2:L133,1)</f>
        <v>67</v>
      </c>
      <c r="W133">
        <v>131</v>
      </c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  <c r="DV133"/>
      <c r="DW133"/>
      <c r="DX133"/>
      <c r="DY133"/>
      <c r="DZ133"/>
      <c r="EA133"/>
      <c r="EB133"/>
      <c r="EC133"/>
      <c r="ED133"/>
      <c r="EE133"/>
      <c r="EF133"/>
      <c r="EG133"/>
      <c r="EH133"/>
      <c r="EI133"/>
      <c r="EJ133"/>
      <c r="EK133"/>
      <c r="EL133"/>
      <c r="EM133"/>
      <c r="EN133"/>
      <c r="EO133"/>
      <c r="EP133"/>
      <c r="EQ133"/>
      <c r="ER133"/>
      <c r="ES133"/>
      <c r="ET133"/>
      <c r="EU133"/>
      <c r="EV133"/>
      <c r="EW133"/>
      <c r="EX133"/>
      <c r="EY133"/>
      <c r="EZ133"/>
      <c r="FA133"/>
      <c r="FB133"/>
      <c r="FC133"/>
      <c r="FD133"/>
      <c r="FE133"/>
      <c r="FF133"/>
      <c r="FG133"/>
      <c r="FH133"/>
      <c r="FI133"/>
      <c r="FJ133"/>
      <c r="FK133"/>
      <c r="FL133"/>
      <c r="FM133"/>
      <c r="FN133"/>
      <c r="FO133"/>
      <c r="FP133"/>
      <c r="FQ133"/>
      <c r="FR133"/>
      <c r="FS133"/>
      <c r="FT133"/>
      <c r="FU133"/>
      <c r="FV133"/>
      <c r="FW133"/>
      <c r="FX133"/>
      <c r="FY133"/>
      <c r="FZ133"/>
      <c r="GA133"/>
      <c r="GB133"/>
      <c r="GC133"/>
      <c r="GD133"/>
      <c r="GE133"/>
      <c r="GF133"/>
      <c r="GG133"/>
      <c r="GH133"/>
      <c r="GI133"/>
      <c r="GJ133"/>
      <c r="GK133"/>
      <c r="GL133"/>
      <c r="GM133"/>
      <c r="GN133"/>
      <c r="GO133"/>
      <c r="GP133"/>
      <c r="GQ133"/>
      <c r="GR133"/>
      <c r="GS133"/>
      <c r="GT133"/>
      <c r="GU133"/>
      <c r="GV133"/>
      <c r="GW133"/>
      <c r="GX133"/>
      <c r="GY133"/>
      <c r="GZ133"/>
      <c r="HA133"/>
      <c r="HB133"/>
      <c r="HC133"/>
      <c r="HD133"/>
      <c r="HE133"/>
      <c r="HF133"/>
      <c r="HG133"/>
      <c r="HH133"/>
      <c r="HI133"/>
      <c r="HJ133"/>
      <c r="HK133"/>
      <c r="HL133"/>
      <c r="HM133"/>
      <c r="HN133"/>
      <c r="HO133"/>
      <c r="HP133"/>
      <c r="HQ133"/>
      <c r="HR133"/>
      <c r="HS133"/>
      <c r="HT133"/>
      <c r="HU133"/>
      <c r="HV133"/>
      <c r="HW133"/>
      <c r="HX133"/>
      <c r="HY133"/>
      <c r="HZ133"/>
      <c r="IA133"/>
      <c r="IB133"/>
      <c r="IC133"/>
      <c r="ID133"/>
      <c r="IE133"/>
      <c r="IF133"/>
      <c r="IG133"/>
      <c r="IH133"/>
      <c r="II133"/>
      <c r="IJ133"/>
      <c r="IK133"/>
    </row>
    <row r="134" spans="1:245" ht="25.5" x14ac:dyDescent="0.2">
      <c r="A134" s="3">
        <v>132</v>
      </c>
      <c r="B134" s="4">
        <v>43039</v>
      </c>
      <c r="C134" s="3" t="s">
        <v>351</v>
      </c>
      <c r="D134" s="3" t="s">
        <v>344</v>
      </c>
      <c r="E134" s="3">
        <v>2</v>
      </c>
      <c r="F134" s="3" t="s">
        <v>37</v>
      </c>
      <c r="G134" s="3" t="s">
        <v>346</v>
      </c>
      <c r="H134" s="3" t="s">
        <v>49</v>
      </c>
      <c r="I134" s="3" t="s">
        <v>14</v>
      </c>
      <c r="J134" s="15" t="s">
        <v>352</v>
      </c>
      <c r="K134" s="34"/>
      <c r="L134" s="6" t="s">
        <v>16</v>
      </c>
      <c r="M134" s="7">
        <v>2.1</v>
      </c>
      <c r="N134" s="8">
        <v>3</v>
      </c>
      <c r="O134" s="9" t="s">
        <v>15</v>
      </c>
      <c r="P134" s="8">
        <f t="shared" ref="P134:P142" si="16">P133+N134</f>
        <v>204.5</v>
      </c>
      <c r="Q134" s="38">
        <f t="shared" si="12"/>
        <v>-3</v>
      </c>
      <c r="R134" s="10">
        <f t="shared" ref="R134:R142" si="17">R133+Q134</f>
        <v>36.646749999999983</v>
      </c>
      <c r="S134" s="11">
        <f t="shared" si="13"/>
        <v>241.14675</v>
      </c>
      <c r="T134" s="12">
        <f t="shared" si="14"/>
        <v>0.50757575757575757</v>
      </c>
      <c r="U134" s="13">
        <f t="shared" si="15"/>
        <v>0.17920171149144254</v>
      </c>
      <c r="V134" s="14">
        <f>COUNTIF($L$2:L134,1)</f>
        <v>67</v>
      </c>
      <c r="W134">
        <v>132</v>
      </c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  <c r="DV134"/>
      <c r="DW134"/>
      <c r="DX134"/>
      <c r="DY134"/>
      <c r="DZ134"/>
      <c r="EA134"/>
      <c r="EB134"/>
      <c r="EC134"/>
      <c r="ED134"/>
      <c r="EE134"/>
      <c r="EF134"/>
      <c r="EG134"/>
      <c r="EH134"/>
      <c r="EI134"/>
      <c r="EJ134"/>
      <c r="EK134"/>
      <c r="EL134"/>
      <c r="EM134"/>
      <c r="EN134"/>
      <c r="EO134"/>
      <c r="EP134"/>
      <c r="EQ134"/>
      <c r="ER134"/>
      <c r="ES134"/>
      <c r="ET134"/>
      <c r="EU134"/>
      <c r="EV134"/>
      <c r="EW134"/>
      <c r="EX134"/>
      <c r="EY134"/>
      <c r="EZ134"/>
      <c r="FA134"/>
      <c r="FB134"/>
      <c r="FC134"/>
      <c r="FD134"/>
      <c r="FE134"/>
      <c r="FF134"/>
      <c r="FG134"/>
      <c r="FH134"/>
      <c r="FI134"/>
      <c r="FJ134"/>
      <c r="FK134"/>
      <c r="FL134"/>
      <c r="FM134"/>
      <c r="FN134"/>
      <c r="FO134"/>
      <c r="FP134"/>
      <c r="FQ134"/>
      <c r="FR134"/>
      <c r="FS134"/>
      <c r="FT134"/>
      <c r="FU134"/>
      <c r="FV134"/>
      <c r="FW134"/>
      <c r="FX134"/>
      <c r="FY134"/>
      <c r="FZ134"/>
      <c r="GA134"/>
      <c r="GB134"/>
      <c r="GC134"/>
      <c r="GD134"/>
      <c r="GE134"/>
      <c r="GF134"/>
      <c r="GG134"/>
      <c r="GH134"/>
      <c r="GI134"/>
      <c r="GJ134"/>
      <c r="GK134"/>
      <c r="GL134"/>
      <c r="GM134"/>
      <c r="GN134"/>
      <c r="GO134"/>
      <c r="GP134"/>
      <c r="GQ134"/>
      <c r="GR134"/>
      <c r="GS134"/>
      <c r="GT134"/>
      <c r="GU134"/>
      <c r="GV134"/>
      <c r="GW134"/>
      <c r="GX134"/>
      <c r="GY134"/>
      <c r="GZ134"/>
      <c r="HA134"/>
      <c r="HB134"/>
      <c r="HC134"/>
      <c r="HD134"/>
      <c r="HE134"/>
      <c r="HF134"/>
      <c r="HG134"/>
      <c r="HH134"/>
      <c r="HI134"/>
      <c r="HJ134"/>
      <c r="HK134"/>
      <c r="HL134"/>
      <c r="HM134"/>
      <c r="HN134"/>
      <c r="HO134"/>
      <c r="HP134"/>
      <c r="HQ134"/>
      <c r="HR134"/>
      <c r="HS134"/>
      <c r="HT134"/>
      <c r="HU134"/>
      <c r="HV134"/>
      <c r="HW134"/>
      <c r="HX134"/>
      <c r="HY134"/>
      <c r="HZ134"/>
      <c r="IA134"/>
      <c r="IB134"/>
      <c r="IC134"/>
      <c r="ID134"/>
      <c r="IE134"/>
      <c r="IF134"/>
      <c r="IG134"/>
      <c r="IH134"/>
      <c r="II134"/>
      <c r="IJ134"/>
      <c r="IK134"/>
    </row>
    <row r="135" spans="1:245" ht="15" customHeight="1" x14ac:dyDescent="0.2">
      <c r="A135" s="3">
        <v>133</v>
      </c>
      <c r="B135" s="4">
        <v>43039</v>
      </c>
      <c r="C135" s="3" t="s">
        <v>353</v>
      </c>
      <c r="D135" s="3" t="s">
        <v>34</v>
      </c>
      <c r="E135" s="3">
        <v>1</v>
      </c>
      <c r="F135" s="3">
        <v>2</v>
      </c>
      <c r="G135" s="3" t="s">
        <v>25</v>
      </c>
      <c r="H135" s="3" t="s">
        <v>49</v>
      </c>
      <c r="I135" s="3" t="s">
        <v>14</v>
      </c>
      <c r="J135" s="15" t="s">
        <v>354</v>
      </c>
      <c r="K135" s="34"/>
      <c r="L135" s="6" t="s">
        <v>17</v>
      </c>
      <c r="M135" s="7">
        <v>2.4500000000000002</v>
      </c>
      <c r="N135" s="8">
        <v>1</v>
      </c>
      <c r="O135" s="9" t="s">
        <v>15</v>
      </c>
      <c r="P135" s="8">
        <f t="shared" si="16"/>
        <v>205.5</v>
      </c>
      <c r="Q135" s="35">
        <f t="shared" si="12"/>
        <v>1.4500000000000002</v>
      </c>
      <c r="R135" s="10">
        <f t="shared" si="17"/>
        <v>38.096749999999986</v>
      </c>
      <c r="S135" s="11">
        <f t="shared" si="13"/>
        <v>243.59674999999999</v>
      </c>
      <c r="T135" s="12">
        <f t="shared" si="14"/>
        <v>0.51127819548872178</v>
      </c>
      <c r="U135" s="13">
        <f t="shared" si="15"/>
        <v>0.18538564476885638</v>
      </c>
      <c r="V135" s="14">
        <f>COUNTIF($L$2:L135,1)</f>
        <v>68</v>
      </c>
      <c r="W135">
        <v>133</v>
      </c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  <c r="EF135"/>
      <c r="EG135"/>
      <c r="EH135"/>
      <c r="EI135"/>
      <c r="EJ135"/>
      <c r="EK135"/>
      <c r="EL135"/>
      <c r="EM135"/>
      <c r="EN135"/>
      <c r="EO135"/>
      <c r="EP135"/>
      <c r="EQ135"/>
      <c r="ER135"/>
      <c r="ES135"/>
      <c r="ET135"/>
      <c r="EU135"/>
      <c r="EV135"/>
      <c r="EW135"/>
      <c r="EX135"/>
      <c r="EY135"/>
      <c r="EZ135"/>
      <c r="FA135"/>
      <c r="FB135"/>
      <c r="FC135"/>
      <c r="FD135"/>
      <c r="FE135"/>
      <c r="FF135"/>
      <c r="FG135"/>
      <c r="FH135"/>
      <c r="FI135"/>
      <c r="FJ135"/>
      <c r="FK135"/>
      <c r="FL135"/>
      <c r="FM135"/>
      <c r="FN135"/>
      <c r="FO135"/>
      <c r="FP135"/>
      <c r="FQ135"/>
      <c r="FR135"/>
      <c r="FS135"/>
      <c r="FT135"/>
      <c r="FU135"/>
      <c r="FV135"/>
      <c r="FW135"/>
      <c r="FX135"/>
      <c r="FY135"/>
      <c r="FZ135"/>
      <c r="GA135"/>
      <c r="GB135"/>
      <c r="GC135"/>
      <c r="GD135"/>
      <c r="GE135"/>
      <c r="GF135"/>
      <c r="GG135"/>
      <c r="GH135"/>
      <c r="GI135"/>
      <c r="GJ135"/>
      <c r="GK135"/>
      <c r="GL135"/>
      <c r="GM135"/>
      <c r="GN135"/>
      <c r="GO135"/>
      <c r="GP135"/>
      <c r="GQ135"/>
      <c r="GR135"/>
      <c r="GS135"/>
      <c r="GT135"/>
      <c r="GU135"/>
      <c r="GV135"/>
      <c r="GW135"/>
      <c r="GX135"/>
      <c r="GY135"/>
      <c r="GZ135"/>
      <c r="HA135"/>
      <c r="HB135"/>
      <c r="HC135"/>
      <c r="HD135"/>
      <c r="HE135"/>
      <c r="HF135"/>
      <c r="HG135"/>
      <c r="HH135"/>
      <c r="HI135"/>
      <c r="HJ135"/>
      <c r="HK135"/>
      <c r="HL135"/>
      <c r="HM135"/>
      <c r="HN135"/>
      <c r="HO135"/>
      <c r="HP135"/>
      <c r="HQ135"/>
      <c r="HR135"/>
      <c r="HS135"/>
      <c r="HT135"/>
      <c r="HU135"/>
      <c r="HV135"/>
      <c r="HW135"/>
      <c r="HX135"/>
      <c r="HY135"/>
      <c r="HZ135"/>
      <c r="IA135"/>
      <c r="IB135"/>
      <c r="IC135"/>
      <c r="ID135"/>
      <c r="IE135"/>
      <c r="IF135"/>
      <c r="IG135"/>
      <c r="IH135"/>
      <c r="II135"/>
      <c r="IJ135"/>
      <c r="IK135"/>
    </row>
    <row r="136" spans="1:245" ht="25.5" x14ac:dyDescent="0.2">
      <c r="A136" s="3">
        <v>134</v>
      </c>
      <c r="B136" s="4">
        <v>43039</v>
      </c>
      <c r="C136" s="3" t="s">
        <v>355</v>
      </c>
      <c r="D136" s="3" t="s">
        <v>34</v>
      </c>
      <c r="E136" s="3">
        <v>2</v>
      </c>
      <c r="F136" s="3" t="s">
        <v>356</v>
      </c>
      <c r="G136" s="3" t="s">
        <v>26</v>
      </c>
      <c r="H136" s="3" t="s">
        <v>32</v>
      </c>
      <c r="I136" s="3" t="s">
        <v>14</v>
      </c>
      <c r="J136" s="15" t="s">
        <v>357</v>
      </c>
      <c r="K136" s="34"/>
      <c r="L136" s="6" t="s">
        <v>17</v>
      </c>
      <c r="M136" s="7">
        <v>2.1</v>
      </c>
      <c r="N136" s="8">
        <v>1.5</v>
      </c>
      <c r="O136" s="9" t="s">
        <v>15</v>
      </c>
      <c r="P136" s="8">
        <f t="shared" si="16"/>
        <v>207</v>
      </c>
      <c r="Q136" s="35">
        <f t="shared" si="12"/>
        <v>1.6500000000000004</v>
      </c>
      <c r="R136" s="10">
        <f t="shared" si="17"/>
        <v>39.746749999999984</v>
      </c>
      <c r="S136" s="11">
        <f t="shared" si="13"/>
        <v>246.74674999999999</v>
      </c>
      <c r="T136" s="12">
        <f t="shared" si="14"/>
        <v>0.5149253731343284</v>
      </c>
      <c r="U136" s="13">
        <f t="shared" si="15"/>
        <v>0.19201328502415455</v>
      </c>
      <c r="V136" s="14">
        <f>COUNTIF($L$2:L136,1)</f>
        <v>69</v>
      </c>
      <c r="W136">
        <v>134</v>
      </c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  <c r="DV136"/>
      <c r="DW136"/>
      <c r="DX136"/>
      <c r="DY136"/>
      <c r="DZ136"/>
      <c r="EA136"/>
      <c r="EB136"/>
      <c r="EC136"/>
      <c r="ED136"/>
      <c r="EE136"/>
      <c r="EF136"/>
      <c r="EG136"/>
      <c r="EH136"/>
      <c r="EI136"/>
      <c r="EJ136"/>
      <c r="EK136"/>
      <c r="EL136"/>
      <c r="EM136"/>
      <c r="EN136"/>
      <c r="EO136"/>
      <c r="EP136"/>
      <c r="EQ136"/>
      <c r="ER136"/>
      <c r="ES136"/>
      <c r="ET136"/>
      <c r="EU136"/>
      <c r="EV136"/>
      <c r="EW136"/>
      <c r="EX136"/>
      <c r="EY136"/>
      <c r="EZ136"/>
      <c r="FA136"/>
      <c r="FB136"/>
      <c r="FC136"/>
      <c r="FD136"/>
      <c r="FE136"/>
      <c r="FF136"/>
      <c r="FG136"/>
      <c r="FH136"/>
      <c r="FI136"/>
      <c r="FJ136"/>
      <c r="FK136"/>
      <c r="FL136"/>
      <c r="FM136"/>
      <c r="FN136"/>
      <c r="FO136"/>
      <c r="FP136"/>
      <c r="FQ136"/>
      <c r="FR136"/>
      <c r="FS136"/>
      <c r="FT136"/>
      <c r="FU136"/>
      <c r="FV136"/>
      <c r="FW136"/>
      <c r="FX136"/>
      <c r="FY136"/>
      <c r="FZ136"/>
      <c r="GA136"/>
      <c r="GB136"/>
      <c r="GC136"/>
      <c r="GD136"/>
      <c r="GE136"/>
      <c r="GF136"/>
      <c r="GG136"/>
      <c r="GH136"/>
      <c r="GI136"/>
      <c r="GJ136"/>
      <c r="GK136"/>
      <c r="GL136"/>
      <c r="GM136"/>
      <c r="GN136"/>
      <c r="GO136"/>
      <c r="GP136"/>
      <c r="GQ136"/>
      <c r="GR136"/>
      <c r="GS136"/>
      <c r="GT136"/>
      <c r="GU136"/>
      <c r="GV136"/>
      <c r="GW136"/>
      <c r="GX136"/>
      <c r="GY136"/>
      <c r="GZ136"/>
      <c r="HA136"/>
      <c r="HB136"/>
      <c r="HC136"/>
      <c r="HD136"/>
      <c r="HE136"/>
      <c r="HF136"/>
      <c r="HG136"/>
      <c r="HH136"/>
      <c r="HI136"/>
      <c r="HJ136"/>
      <c r="HK136"/>
      <c r="HL136"/>
      <c r="HM136"/>
      <c r="HN136"/>
      <c r="HO136"/>
      <c r="HP136"/>
      <c r="HQ136"/>
      <c r="HR136"/>
      <c r="HS136"/>
      <c r="HT136"/>
      <c r="HU136"/>
      <c r="HV136"/>
      <c r="HW136"/>
      <c r="HX136"/>
      <c r="HY136"/>
      <c r="HZ136"/>
      <c r="IA136"/>
      <c r="IB136"/>
      <c r="IC136"/>
      <c r="ID136"/>
      <c r="IE136"/>
      <c r="IF136"/>
      <c r="IG136"/>
      <c r="IH136"/>
      <c r="II136"/>
      <c r="IJ136"/>
      <c r="IK136"/>
    </row>
    <row r="137" spans="1:245" ht="15.75" customHeight="1" x14ac:dyDescent="0.2">
      <c r="A137" s="3">
        <v>135</v>
      </c>
      <c r="B137" s="4">
        <v>43039</v>
      </c>
      <c r="C137" s="3" t="s">
        <v>358</v>
      </c>
      <c r="D137" s="3" t="s">
        <v>34</v>
      </c>
      <c r="E137" s="3">
        <v>1</v>
      </c>
      <c r="F137" s="3" t="s">
        <v>315</v>
      </c>
      <c r="G137" s="3" t="s">
        <v>26</v>
      </c>
      <c r="H137" s="3" t="s">
        <v>32</v>
      </c>
      <c r="I137" s="3" t="s">
        <v>14</v>
      </c>
      <c r="J137" s="5" t="s">
        <v>273</v>
      </c>
      <c r="K137" s="34"/>
      <c r="L137" s="6" t="s">
        <v>16</v>
      </c>
      <c r="M137" s="7">
        <v>2.0499999999999998</v>
      </c>
      <c r="N137" s="8">
        <v>1</v>
      </c>
      <c r="O137" s="9" t="s">
        <v>15</v>
      </c>
      <c r="P137" s="8">
        <f t="shared" si="16"/>
        <v>208</v>
      </c>
      <c r="Q137" s="38">
        <f t="shared" si="12"/>
        <v>-1</v>
      </c>
      <c r="R137" s="10">
        <f t="shared" si="17"/>
        <v>38.746749999999984</v>
      </c>
      <c r="S137" s="11">
        <f t="shared" si="13"/>
        <v>246.74674999999999</v>
      </c>
      <c r="T137" s="12">
        <f t="shared" si="14"/>
        <v>0.51111111111111107</v>
      </c>
      <c r="U137" s="13">
        <f t="shared" si="15"/>
        <v>0.18628245192307688</v>
      </c>
      <c r="V137" s="14">
        <f>COUNTIF($L$2:L137,1)</f>
        <v>69</v>
      </c>
      <c r="W137">
        <v>135</v>
      </c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  <c r="DV137"/>
      <c r="DW137"/>
      <c r="DX137"/>
      <c r="DY137"/>
      <c r="DZ137"/>
      <c r="EA137"/>
      <c r="EB137"/>
      <c r="EC137"/>
      <c r="ED137"/>
      <c r="EE137"/>
      <c r="EF137"/>
      <c r="EG137"/>
      <c r="EH137"/>
      <c r="EI137"/>
      <c r="EJ137"/>
      <c r="EK137"/>
      <c r="EL137"/>
      <c r="EM137"/>
      <c r="EN137"/>
      <c r="EO137"/>
      <c r="EP137"/>
      <c r="EQ137"/>
      <c r="ER137"/>
      <c r="ES137"/>
      <c r="ET137"/>
      <c r="EU137"/>
      <c r="EV137"/>
      <c r="EW137"/>
      <c r="EX137"/>
      <c r="EY137"/>
      <c r="EZ137"/>
      <c r="FA137"/>
      <c r="FB137"/>
      <c r="FC137"/>
      <c r="FD137"/>
      <c r="FE137"/>
      <c r="FF137"/>
      <c r="FG137"/>
      <c r="FH137"/>
      <c r="FI137"/>
      <c r="FJ137"/>
      <c r="FK137"/>
      <c r="FL137"/>
      <c r="FM137"/>
      <c r="FN137"/>
      <c r="FO137"/>
      <c r="FP137"/>
      <c r="FQ137"/>
      <c r="FR137"/>
      <c r="FS137"/>
      <c r="FT137"/>
      <c r="FU137"/>
      <c r="FV137"/>
      <c r="FW137"/>
      <c r="FX137"/>
      <c r="FY137"/>
      <c r="FZ137"/>
      <c r="GA137"/>
      <c r="GB137"/>
      <c r="GC137"/>
      <c r="GD137"/>
      <c r="GE137"/>
      <c r="GF137"/>
      <c r="GG137"/>
      <c r="GH137"/>
      <c r="GI137"/>
      <c r="GJ137"/>
      <c r="GK137"/>
      <c r="GL137"/>
      <c r="GM137"/>
      <c r="GN137"/>
      <c r="GO137"/>
      <c r="GP137"/>
      <c r="GQ137"/>
      <c r="GR137"/>
      <c r="GS137"/>
      <c r="GT137"/>
      <c r="GU137"/>
      <c r="GV137"/>
      <c r="GW137"/>
      <c r="GX137"/>
      <c r="GY137"/>
      <c r="GZ137"/>
      <c r="HA137"/>
      <c r="HB137"/>
      <c r="HC137"/>
      <c r="HD137"/>
      <c r="HE137"/>
      <c r="HF137"/>
      <c r="HG137"/>
      <c r="HH137"/>
      <c r="HI137"/>
      <c r="HJ137"/>
      <c r="HK137"/>
      <c r="HL137"/>
      <c r="HM137"/>
      <c r="HN137"/>
      <c r="HO137"/>
      <c r="HP137"/>
      <c r="HQ137"/>
      <c r="HR137"/>
      <c r="HS137"/>
      <c r="HT137"/>
      <c r="HU137"/>
      <c r="HV137"/>
      <c r="HW137"/>
      <c r="HX137"/>
      <c r="HY137"/>
      <c r="HZ137"/>
      <c r="IA137"/>
      <c r="IB137"/>
      <c r="IC137"/>
      <c r="ID137"/>
      <c r="IE137"/>
      <c r="IF137"/>
      <c r="IG137"/>
      <c r="IH137"/>
      <c r="II137"/>
      <c r="IJ137"/>
      <c r="IK137"/>
    </row>
    <row r="138" spans="1:245" ht="15" customHeight="1" x14ac:dyDescent="0.2">
      <c r="A138" s="3">
        <v>136</v>
      </c>
      <c r="B138" s="4">
        <v>43039</v>
      </c>
      <c r="C138" s="3" t="s">
        <v>359</v>
      </c>
      <c r="D138" s="3" t="s">
        <v>34</v>
      </c>
      <c r="E138" s="3">
        <v>1</v>
      </c>
      <c r="F138" s="3" t="s">
        <v>360</v>
      </c>
      <c r="G138" s="3" t="s">
        <v>26</v>
      </c>
      <c r="H138" s="3" t="s">
        <v>32</v>
      </c>
      <c r="I138" s="3" t="s">
        <v>14</v>
      </c>
      <c r="J138" s="15" t="s">
        <v>44</v>
      </c>
      <c r="K138" s="34"/>
      <c r="L138" s="6" t="s">
        <v>17</v>
      </c>
      <c r="M138" s="7">
        <v>1.8879999999999999</v>
      </c>
      <c r="N138" s="8">
        <v>2</v>
      </c>
      <c r="O138" s="9" t="s">
        <v>15</v>
      </c>
      <c r="P138" s="8">
        <f t="shared" si="16"/>
        <v>210</v>
      </c>
      <c r="Q138" s="35">
        <f t="shared" si="12"/>
        <v>1.7759999999999998</v>
      </c>
      <c r="R138" s="10">
        <f t="shared" si="17"/>
        <v>40.522749999999988</v>
      </c>
      <c r="S138" s="11">
        <f t="shared" si="13"/>
        <v>250.52274999999997</v>
      </c>
      <c r="T138" s="12">
        <f t="shared" si="14"/>
        <v>0.51470588235294112</v>
      </c>
      <c r="U138" s="13">
        <f t="shared" si="15"/>
        <v>0.19296547619047608</v>
      </c>
      <c r="V138" s="14">
        <f>COUNTIF($L$2:L138,1)</f>
        <v>70</v>
      </c>
      <c r="W138">
        <v>136</v>
      </c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  <c r="DV138"/>
      <c r="DW138"/>
      <c r="DX138"/>
      <c r="DY138"/>
      <c r="DZ138"/>
      <c r="EA138"/>
      <c r="EB138"/>
      <c r="EC138"/>
      <c r="ED138"/>
      <c r="EE138"/>
      <c r="EF138"/>
      <c r="EG138"/>
      <c r="EH138"/>
      <c r="EI138"/>
      <c r="EJ138"/>
      <c r="EK138"/>
      <c r="EL138"/>
      <c r="EM138"/>
      <c r="EN138"/>
      <c r="EO138"/>
      <c r="EP138"/>
      <c r="EQ138"/>
      <c r="ER138"/>
      <c r="ES138"/>
      <c r="ET138"/>
      <c r="EU138"/>
      <c r="EV138"/>
      <c r="EW138"/>
      <c r="EX138"/>
      <c r="EY138"/>
      <c r="EZ138"/>
      <c r="FA138"/>
      <c r="FB138"/>
      <c r="FC138"/>
      <c r="FD138"/>
      <c r="FE138"/>
      <c r="FF138"/>
      <c r="FG138"/>
      <c r="FH138"/>
      <c r="FI138"/>
      <c r="FJ138"/>
      <c r="FK138"/>
      <c r="FL138"/>
      <c r="FM138"/>
      <c r="FN138"/>
      <c r="FO138"/>
      <c r="FP138"/>
      <c r="FQ138"/>
      <c r="FR138"/>
      <c r="FS138"/>
      <c r="FT138"/>
      <c r="FU138"/>
      <c r="FV138"/>
      <c r="FW138"/>
      <c r="FX138"/>
      <c r="FY138"/>
      <c r="FZ138"/>
      <c r="GA138"/>
      <c r="GB138"/>
      <c r="GC138"/>
      <c r="GD138"/>
      <c r="GE138"/>
      <c r="GF138"/>
      <c r="GG138"/>
      <c r="GH138"/>
      <c r="GI138"/>
      <c r="GJ138"/>
      <c r="GK138"/>
      <c r="GL138"/>
      <c r="GM138"/>
      <c r="GN138"/>
      <c r="GO138"/>
      <c r="GP138"/>
      <c r="GQ138"/>
      <c r="GR138"/>
      <c r="GS138"/>
      <c r="GT138"/>
      <c r="GU138"/>
      <c r="GV138"/>
      <c r="GW138"/>
      <c r="GX138"/>
      <c r="GY138"/>
      <c r="GZ138"/>
      <c r="HA138"/>
      <c r="HB138"/>
      <c r="HC138"/>
      <c r="HD138"/>
      <c r="HE138"/>
      <c r="HF138"/>
      <c r="HG138"/>
      <c r="HH138"/>
      <c r="HI138"/>
      <c r="HJ138"/>
      <c r="HK138"/>
      <c r="HL138"/>
      <c r="HM138"/>
      <c r="HN138"/>
      <c r="HO138"/>
      <c r="HP138"/>
      <c r="HQ138"/>
      <c r="HR138"/>
      <c r="HS138"/>
      <c r="HT138"/>
      <c r="HU138"/>
      <c r="HV138"/>
      <c r="HW138"/>
      <c r="HX138"/>
      <c r="HY138"/>
      <c r="HZ138"/>
      <c r="IA138"/>
      <c r="IB138"/>
      <c r="IC138"/>
      <c r="ID138"/>
      <c r="IE138"/>
      <c r="IF138"/>
      <c r="IG138"/>
      <c r="IH138"/>
      <c r="II138"/>
      <c r="IJ138"/>
      <c r="IK138"/>
    </row>
    <row r="139" spans="1:245" ht="15" customHeight="1" x14ac:dyDescent="0.2">
      <c r="A139" s="3">
        <v>137</v>
      </c>
      <c r="B139" s="4">
        <v>43039</v>
      </c>
      <c r="C139" s="3" t="s">
        <v>361</v>
      </c>
      <c r="D139" s="3" t="s">
        <v>61</v>
      </c>
      <c r="E139" s="3">
        <v>1</v>
      </c>
      <c r="F139" s="3" t="s">
        <v>362</v>
      </c>
      <c r="G139" s="3" t="s">
        <v>26</v>
      </c>
      <c r="H139" s="3" t="s">
        <v>29</v>
      </c>
      <c r="I139" s="3" t="s">
        <v>30</v>
      </c>
      <c r="J139" s="15" t="s">
        <v>363</v>
      </c>
      <c r="K139" s="34"/>
      <c r="L139" s="6" t="s">
        <v>17</v>
      </c>
      <c r="M139" s="7">
        <v>3.25</v>
      </c>
      <c r="N139" s="8">
        <v>1</v>
      </c>
      <c r="O139" s="9" t="s">
        <v>23</v>
      </c>
      <c r="P139" s="8">
        <f t="shared" si="16"/>
        <v>211</v>
      </c>
      <c r="Q139" s="35">
        <f t="shared" si="12"/>
        <v>2.0874999999999999</v>
      </c>
      <c r="R139" s="10">
        <f t="shared" si="17"/>
        <v>42.610249999999986</v>
      </c>
      <c r="S139" s="11">
        <f t="shared" si="13"/>
        <v>253.61024999999998</v>
      </c>
      <c r="T139" s="12">
        <f t="shared" si="14"/>
        <v>0.51824817518248179</v>
      </c>
      <c r="U139" s="13">
        <f t="shared" si="15"/>
        <v>0.20194431279620842</v>
      </c>
      <c r="V139" s="14">
        <f>COUNTIF($L$2:L139,1)</f>
        <v>71</v>
      </c>
      <c r="W139">
        <v>137</v>
      </c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  <c r="DV139"/>
      <c r="DW139"/>
      <c r="DX139"/>
      <c r="DY139"/>
      <c r="DZ139"/>
      <c r="EA139"/>
      <c r="EB139"/>
      <c r="EC139"/>
      <c r="ED139"/>
      <c r="EE139"/>
      <c r="EF139"/>
      <c r="EG139"/>
      <c r="EH139"/>
      <c r="EI139"/>
      <c r="EJ139"/>
      <c r="EK139"/>
      <c r="EL139"/>
      <c r="EM139"/>
      <c r="EN139"/>
      <c r="EO139"/>
      <c r="EP139"/>
      <c r="EQ139"/>
      <c r="ER139"/>
      <c r="ES139"/>
      <c r="ET139"/>
      <c r="EU139"/>
      <c r="EV139"/>
      <c r="EW139"/>
      <c r="EX139"/>
      <c r="EY139"/>
      <c r="EZ139"/>
      <c r="FA139"/>
      <c r="FB139"/>
      <c r="FC139"/>
      <c r="FD139"/>
      <c r="FE139"/>
      <c r="FF139"/>
      <c r="FG139"/>
      <c r="FH139"/>
      <c r="FI139"/>
      <c r="FJ139"/>
      <c r="FK139"/>
      <c r="FL139"/>
      <c r="FM139"/>
      <c r="FN139"/>
      <c r="FO139"/>
      <c r="FP139"/>
      <c r="FQ139"/>
      <c r="FR139"/>
      <c r="FS139"/>
      <c r="FT139"/>
      <c r="FU139"/>
      <c r="FV139"/>
      <c r="FW139"/>
      <c r="FX139"/>
      <c r="FY139"/>
      <c r="FZ139"/>
      <c r="GA139"/>
      <c r="GB139"/>
      <c r="GC139"/>
      <c r="GD139"/>
      <c r="GE139"/>
      <c r="GF139"/>
      <c r="GG139"/>
      <c r="GH139"/>
      <c r="GI139"/>
      <c r="GJ139"/>
      <c r="GK139"/>
      <c r="GL139"/>
      <c r="GM139"/>
      <c r="GN139"/>
      <c r="GO139"/>
      <c r="GP139"/>
      <c r="GQ139"/>
      <c r="GR139"/>
      <c r="GS139"/>
      <c r="GT139"/>
      <c r="GU139"/>
      <c r="GV139"/>
      <c r="GW139"/>
      <c r="GX139"/>
      <c r="GY139"/>
      <c r="GZ139"/>
      <c r="HA139"/>
      <c r="HB139"/>
      <c r="HC139"/>
      <c r="HD139"/>
      <c r="HE139"/>
      <c r="HF139"/>
      <c r="HG139"/>
      <c r="HH139"/>
      <c r="HI139"/>
      <c r="HJ139"/>
      <c r="HK139"/>
      <c r="HL139"/>
      <c r="HM139"/>
      <c r="HN139"/>
      <c r="HO139"/>
      <c r="HP139"/>
      <c r="HQ139"/>
      <c r="HR139"/>
      <c r="HS139"/>
      <c r="HT139"/>
      <c r="HU139"/>
      <c r="HV139"/>
      <c r="HW139"/>
      <c r="HX139"/>
      <c r="HY139"/>
      <c r="HZ139"/>
      <c r="IA139"/>
      <c r="IB139"/>
      <c r="IC139"/>
      <c r="ID139"/>
      <c r="IE139"/>
      <c r="IF139"/>
      <c r="IG139"/>
      <c r="IH139"/>
      <c r="II139"/>
      <c r="IJ139"/>
      <c r="IK139"/>
    </row>
    <row r="140" spans="1:245" ht="25.5" x14ac:dyDescent="0.2">
      <c r="A140" s="3">
        <v>138</v>
      </c>
      <c r="B140" s="4">
        <v>43039</v>
      </c>
      <c r="C140" s="3" t="s">
        <v>364</v>
      </c>
      <c r="D140" s="3" t="s">
        <v>217</v>
      </c>
      <c r="E140" s="3">
        <v>2</v>
      </c>
      <c r="F140" s="3" t="s">
        <v>365</v>
      </c>
      <c r="G140" s="3" t="s">
        <v>26</v>
      </c>
      <c r="H140" s="3" t="s">
        <v>49</v>
      </c>
      <c r="I140" s="3" t="s">
        <v>14</v>
      </c>
      <c r="J140" s="5" t="s">
        <v>366</v>
      </c>
      <c r="K140" s="34"/>
      <c r="L140" s="6" t="s">
        <v>16</v>
      </c>
      <c r="M140" s="7">
        <v>2.25</v>
      </c>
      <c r="N140" s="8">
        <v>1</v>
      </c>
      <c r="O140" s="9" t="s">
        <v>15</v>
      </c>
      <c r="P140" s="8">
        <f t="shared" si="16"/>
        <v>212</v>
      </c>
      <c r="Q140" s="38">
        <f t="shared" si="12"/>
        <v>-1</v>
      </c>
      <c r="R140" s="10">
        <f t="shared" si="17"/>
        <v>41.610249999999986</v>
      </c>
      <c r="S140" s="11">
        <f t="shared" si="13"/>
        <v>253.61024999999998</v>
      </c>
      <c r="T140" s="12">
        <f t="shared" si="14"/>
        <v>0.51449275362318836</v>
      </c>
      <c r="U140" s="13">
        <f t="shared" si="15"/>
        <v>0.1962747641509433</v>
      </c>
      <c r="V140" s="14">
        <f>COUNTIF($L$2:L140,1)</f>
        <v>71</v>
      </c>
      <c r="W140">
        <v>138</v>
      </c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  <c r="DV140"/>
      <c r="DW140"/>
      <c r="DX140"/>
      <c r="DY140"/>
      <c r="DZ140"/>
      <c r="EA140"/>
      <c r="EB140"/>
      <c r="EC140"/>
      <c r="ED140"/>
      <c r="EE140"/>
      <c r="EF140"/>
      <c r="EG140"/>
      <c r="EH140"/>
      <c r="EI140"/>
      <c r="EJ140"/>
      <c r="EK140"/>
      <c r="EL140"/>
      <c r="EM140"/>
      <c r="EN140"/>
      <c r="EO140"/>
      <c r="EP140"/>
      <c r="EQ140"/>
      <c r="ER140"/>
      <c r="ES140"/>
      <c r="ET140"/>
      <c r="EU140"/>
      <c r="EV140"/>
      <c r="EW140"/>
      <c r="EX140"/>
      <c r="EY140"/>
      <c r="EZ140"/>
      <c r="FA140"/>
      <c r="FB140"/>
      <c r="FC140"/>
      <c r="FD140"/>
      <c r="FE140"/>
      <c r="FF140"/>
      <c r="FG140"/>
      <c r="FH140"/>
      <c r="FI140"/>
      <c r="FJ140"/>
      <c r="FK140"/>
      <c r="FL140"/>
      <c r="FM140"/>
      <c r="FN140"/>
      <c r="FO140"/>
      <c r="FP140"/>
      <c r="FQ140"/>
      <c r="FR140"/>
      <c r="FS140"/>
      <c r="FT140"/>
      <c r="FU140"/>
      <c r="FV140"/>
      <c r="FW140"/>
      <c r="FX140"/>
      <c r="FY140"/>
      <c r="FZ140"/>
      <c r="GA140"/>
      <c r="GB140"/>
      <c r="GC140"/>
      <c r="GD140"/>
      <c r="GE140"/>
      <c r="GF140"/>
      <c r="GG140"/>
      <c r="GH140"/>
      <c r="GI140"/>
      <c r="GJ140"/>
      <c r="GK140"/>
      <c r="GL140"/>
      <c r="GM140"/>
      <c r="GN140"/>
      <c r="GO140"/>
      <c r="GP140"/>
      <c r="GQ140"/>
      <c r="GR140"/>
      <c r="GS140"/>
      <c r="GT140"/>
      <c r="GU140"/>
      <c r="GV140"/>
      <c r="GW140"/>
      <c r="GX140"/>
      <c r="GY140"/>
      <c r="GZ140"/>
      <c r="HA140"/>
      <c r="HB140"/>
      <c r="HC140"/>
      <c r="HD140"/>
      <c r="HE140"/>
      <c r="HF140"/>
      <c r="HG140"/>
      <c r="HH140"/>
      <c r="HI140"/>
      <c r="HJ140"/>
      <c r="HK140"/>
      <c r="HL140"/>
      <c r="HM140"/>
      <c r="HN140"/>
      <c r="HO140"/>
      <c r="HP140"/>
      <c r="HQ140"/>
      <c r="HR140"/>
      <c r="HS140"/>
      <c r="HT140"/>
      <c r="HU140"/>
      <c r="HV140"/>
      <c r="HW140"/>
      <c r="HX140"/>
      <c r="HY140"/>
      <c r="HZ140"/>
      <c r="IA140"/>
      <c r="IB140"/>
      <c r="IC140"/>
      <c r="ID140"/>
      <c r="IE140"/>
      <c r="IF140"/>
      <c r="IG140"/>
      <c r="IH140"/>
      <c r="II140"/>
      <c r="IJ140"/>
      <c r="IK140"/>
    </row>
    <row r="141" spans="1:245" ht="15.75" customHeight="1" x14ac:dyDescent="0.2">
      <c r="A141" s="3">
        <v>139</v>
      </c>
      <c r="B141" s="4">
        <v>43039</v>
      </c>
      <c r="C141" s="3" t="s">
        <v>367</v>
      </c>
      <c r="D141" s="3" t="s">
        <v>217</v>
      </c>
      <c r="E141" s="3">
        <v>1</v>
      </c>
      <c r="F141" s="3" t="s">
        <v>368</v>
      </c>
      <c r="G141" s="3" t="s">
        <v>25</v>
      </c>
      <c r="H141" s="3" t="s">
        <v>45</v>
      </c>
      <c r="I141" s="3" t="s">
        <v>14</v>
      </c>
      <c r="J141" s="5" t="s">
        <v>15</v>
      </c>
      <c r="K141" s="34"/>
      <c r="L141" s="6" t="s">
        <v>16</v>
      </c>
      <c r="M141" s="7">
        <v>5.5</v>
      </c>
      <c r="N141" s="8">
        <v>0.5</v>
      </c>
      <c r="O141" s="9" t="s">
        <v>23</v>
      </c>
      <c r="P141" s="8">
        <f t="shared" si="16"/>
        <v>212.5</v>
      </c>
      <c r="Q141" s="38">
        <f t="shared" si="12"/>
        <v>-0.5</v>
      </c>
      <c r="R141" s="24">
        <f t="shared" si="17"/>
        <v>41.110249999999986</v>
      </c>
      <c r="S141" s="25">
        <f t="shared" si="13"/>
        <v>253.61024999999998</v>
      </c>
      <c r="T141" s="33">
        <f t="shared" si="14"/>
        <v>0.51079136690647486</v>
      </c>
      <c r="U141" s="13">
        <f t="shared" si="15"/>
        <v>0.19345999999999991</v>
      </c>
      <c r="V141" s="14">
        <f>COUNTIF($L$2:L141,1)</f>
        <v>71</v>
      </c>
      <c r="W141">
        <v>139</v>
      </c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  <c r="DV141"/>
      <c r="DW141"/>
      <c r="DX141"/>
      <c r="DY141"/>
      <c r="DZ141"/>
      <c r="EA141"/>
      <c r="EB141"/>
      <c r="EC141"/>
      <c r="ED141"/>
      <c r="EE141"/>
      <c r="EF141"/>
      <c r="EG141"/>
      <c r="EH141"/>
      <c r="EI141"/>
      <c r="EJ141"/>
      <c r="EK141"/>
      <c r="EL141"/>
      <c r="EM141"/>
      <c r="EN141"/>
      <c r="EO141"/>
      <c r="EP141"/>
      <c r="EQ141"/>
      <c r="ER141"/>
      <c r="ES141"/>
      <c r="ET141"/>
      <c r="EU141"/>
      <c r="EV141"/>
      <c r="EW141"/>
      <c r="EX141"/>
      <c r="EY141"/>
      <c r="EZ141"/>
      <c r="FA141"/>
      <c r="FB141"/>
      <c r="FC141"/>
      <c r="FD141"/>
      <c r="FE141"/>
      <c r="FF141"/>
      <c r="FG141"/>
      <c r="FH141"/>
      <c r="FI141"/>
      <c r="FJ141"/>
      <c r="FK141"/>
      <c r="FL141"/>
      <c r="FM141"/>
      <c r="FN141"/>
      <c r="FO141"/>
      <c r="FP141"/>
      <c r="FQ141"/>
      <c r="FR141"/>
      <c r="FS141"/>
      <c r="FT141"/>
      <c r="FU141"/>
      <c r="FV141"/>
      <c r="FW141"/>
      <c r="FX141"/>
      <c r="FY141"/>
      <c r="FZ141"/>
      <c r="GA141"/>
      <c r="GB141"/>
      <c r="GC141"/>
      <c r="GD141"/>
      <c r="GE141"/>
      <c r="GF141"/>
      <c r="GG141"/>
      <c r="GH141"/>
      <c r="GI141"/>
      <c r="GJ141"/>
      <c r="GK141"/>
      <c r="GL141"/>
      <c r="GM141"/>
      <c r="GN141"/>
      <c r="GO141"/>
      <c r="GP141"/>
      <c r="GQ141"/>
      <c r="GR141"/>
      <c r="GS141"/>
      <c r="GT141"/>
      <c r="GU141"/>
      <c r="GV141"/>
      <c r="GW141"/>
      <c r="GX141"/>
      <c r="GY141"/>
      <c r="GZ141"/>
      <c r="HA141"/>
      <c r="HB141"/>
      <c r="HC141"/>
      <c r="HD141"/>
      <c r="HE141"/>
      <c r="HF141"/>
      <c r="HG141"/>
      <c r="HH141"/>
      <c r="HI141"/>
      <c r="HJ141"/>
      <c r="HK141"/>
      <c r="HL141"/>
      <c r="HM141"/>
      <c r="HN141"/>
      <c r="HO141"/>
      <c r="HP141"/>
      <c r="HQ141"/>
      <c r="HR141"/>
      <c r="HS141"/>
      <c r="HT141"/>
      <c r="HU141"/>
      <c r="HV141"/>
      <c r="HW141"/>
      <c r="HX141"/>
      <c r="HY141"/>
      <c r="HZ141"/>
      <c r="IA141"/>
      <c r="IB141"/>
      <c r="IC141"/>
      <c r="ID141"/>
      <c r="IE141"/>
      <c r="IF141"/>
      <c r="IG141"/>
      <c r="IH141"/>
      <c r="II141"/>
      <c r="IJ141"/>
      <c r="IK141"/>
    </row>
    <row r="142" spans="1:245" ht="18" customHeight="1" x14ac:dyDescent="0.25">
      <c r="A142" s="3">
        <v>140</v>
      </c>
      <c r="B142" s="4">
        <v>43031</v>
      </c>
      <c r="C142" s="3" t="s">
        <v>369</v>
      </c>
      <c r="D142" s="3" t="s">
        <v>214</v>
      </c>
      <c r="E142" s="3">
        <v>1</v>
      </c>
      <c r="F142" s="3" t="s">
        <v>370</v>
      </c>
      <c r="G142" s="3" t="s">
        <v>26</v>
      </c>
      <c r="H142" s="3" t="s">
        <v>29</v>
      </c>
      <c r="I142" s="3" t="s">
        <v>14</v>
      </c>
      <c r="J142" s="15" t="s">
        <v>23</v>
      </c>
      <c r="K142" s="34"/>
      <c r="L142" s="6" t="s">
        <v>17</v>
      </c>
      <c r="M142" s="7">
        <v>1.66</v>
      </c>
      <c r="N142" s="8">
        <v>8</v>
      </c>
      <c r="O142" s="9" t="s">
        <v>23</v>
      </c>
      <c r="P142" s="8">
        <f t="shared" si="16"/>
        <v>220.5</v>
      </c>
      <c r="Q142" s="35">
        <f t="shared" si="12"/>
        <v>4.6159999999999997</v>
      </c>
      <c r="R142" s="24">
        <f t="shared" si="17"/>
        <v>45.726249999999986</v>
      </c>
      <c r="S142" s="25">
        <f t="shared" si="13"/>
        <v>266.22624999999999</v>
      </c>
      <c r="T142" s="33">
        <f t="shared" si="14"/>
        <v>0.51428571428571423</v>
      </c>
      <c r="U142" s="13">
        <f t="shared" si="15"/>
        <v>0.20737528344671199</v>
      </c>
      <c r="V142" s="14">
        <f>COUNTIF($L$2:L142,1)</f>
        <v>72</v>
      </c>
      <c r="W142">
        <v>140</v>
      </c>
    </row>
  </sheetData>
  <sheetProtection selectLockedCells="1" selectUnlockedCells="1"/>
  <autoFilter ref="A1:IK141" xr:uid="{00000000-0009-0000-0000-000000000000}"/>
  <pageMargins left="0.7" right="0.7" top="0.75" bottom="0.75" header="0.51180555555555551" footer="0.51180555555555551"/>
  <pageSetup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Oktober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manyon</cp:lastModifiedBy>
  <dcterms:created xsi:type="dcterms:W3CDTF">2017-05-08T10:53:33Z</dcterms:created>
  <dcterms:modified xsi:type="dcterms:W3CDTF">2019-04-24T10:30:07Z</dcterms:modified>
</cp:coreProperties>
</file>