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Juli!$A$1:$IJ$143</definedName>
    <definedName name="Excel_BuiltIn__FilterDatabase" localSheetId="0">Juli!#REF!</definedName>
    <definedName name="Excel_BuiltIn__FilterDatabase_1">Juli!#REF!</definedName>
  </definedNames>
  <calcPr calcId="171027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3" i="1"/>
  <c r="S143" i="1" l="1"/>
  <c r="P143" i="1"/>
  <c r="S142" i="1"/>
  <c r="P142" i="1"/>
  <c r="S141" i="1"/>
  <c r="P141" i="1"/>
  <c r="S140" i="1"/>
  <c r="P140" i="1"/>
  <c r="S139" i="1"/>
  <c r="P139" i="1"/>
  <c r="S138" i="1"/>
  <c r="P138" i="1"/>
  <c r="S137" i="1"/>
  <c r="P137" i="1"/>
  <c r="S136" i="1"/>
  <c r="P136" i="1"/>
  <c r="S135" i="1"/>
  <c r="P135" i="1"/>
  <c r="S134" i="1"/>
  <c r="P134" i="1"/>
  <c r="S133" i="1"/>
  <c r="P133" i="1"/>
  <c r="S132" i="1"/>
  <c r="P132" i="1"/>
  <c r="S131" i="1"/>
  <c r="P131" i="1"/>
  <c r="S130" i="1"/>
  <c r="P130" i="1"/>
  <c r="S129" i="1"/>
  <c r="P129" i="1"/>
  <c r="S128" i="1"/>
  <c r="P128" i="1"/>
  <c r="S127" i="1"/>
  <c r="P127" i="1"/>
  <c r="S126" i="1"/>
  <c r="P126" i="1"/>
  <c r="S125" i="1"/>
  <c r="P125" i="1"/>
  <c r="S124" i="1"/>
  <c r="P124" i="1"/>
  <c r="S123" i="1"/>
  <c r="P123" i="1"/>
  <c r="S122" i="1"/>
  <c r="P122" i="1"/>
  <c r="S121" i="1"/>
  <c r="P121" i="1"/>
  <c r="S120" i="1"/>
  <c r="P120" i="1"/>
  <c r="S119" i="1"/>
  <c r="P119" i="1"/>
  <c r="S118" i="1"/>
  <c r="P118" i="1"/>
  <c r="S117" i="1"/>
  <c r="P117" i="1"/>
  <c r="S116" i="1"/>
  <c r="P116" i="1"/>
  <c r="S115" i="1" l="1"/>
  <c r="P115" i="1"/>
  <c r="S114" i="1"/>
  <c r="P114" i="1"/>
  <c r="S113" i="1"/>
  <c r="P113" i="1"/>
  <c r="S112" i="1"/>
  <c r="P112" i="1"/>
  <c r="S111" i="1"/>
  <c r="P111" i="1"/>
  <c r="S110" i="1"/>
  <c r="P110" i="1"/>
  <c r="S109" i="1"/>
  <c r="P109" i="1"/>
  <c r="S108" i="1"/>
  <c r="P108" i="1"/>
  <c r="S107" i="1"/>
  <c r="P107" i="1"/>
  <c r="S106" i="1"/>
  <c r="P106" i="1"/>
  <c r="S105" i="1"/>
  <c r="P105" i="1"/>
  <c r="S104" i="1"/>
  <c r="P104" i="1"/>
  <c r="S103" i="1"/>
  <c r="P103" i="1"/>
  <c r="S102" i="1"/>
  <c r="P102" i="1"/>
  <c r="S101" i="1"/>
  <c r="P101" i="1"/>
  <c r="S100" i="1"/>
  <c r="P100" i="1"/>
  <c r="S99" i="1"/>
  <c r="P99" i="1"/>
  <c r="S98" i="1"/>
  <c r="P98" i="1"/>
  <c r="S97" i="1"/>
  <c r="P97" i="1"/>
  <c r="S96" i="1"/>
  <c r="P96" i="1"/>
  <c r="S95" i="1"/>
  <c r="P95" i="1"/>
  <c r="S94" i="1"/>
  <c r="P94" i="1"/>
  <c r="S93" i="1"/>
  <c r="P93" i="1"/>
  <c r="S92" i="1"/>
  <c r="P92" i="1"/>
  <c r="S91" i="1"/>
  <c r="P91" i="1"/>
  <c r="S90" i="1" l="1"/>
  <c r="P90" i="1"/>
  <c r="S89" i="1"/>
  <c r="P89" i="1"/>
  <c r="S88" i="1"/>
  <c r="P88" i="1"/>
  <c r="S87" i="1"/>
  <c r="P87" i="1"/>
  <c r="S86" i="1"/>
  <c r="P86" i="1"/>
  <c r="S85" i="1"/>
  <c r="P85" i="1"/>
  <c r="S84" i="1"/>
  <c r="P84" i="1"/>
  <c r="S83" i="1"/>
  <c r="P83" i="1"/>
  <c r="S82" i="1"/>
  <c r="P82" i="1"/>
  <c r="S81" i="1"/>
  <c r="P81" i="1"/>
  <c r="S80" i="1"/>
  <c r="P80" i="1"/>
  <c r="S79" i="1"/>
  <c r="P79" i="1"/>
  <c r="S78" i="1"/>
  <c r="P78" i="1"/>
  <c r="S77" i="1"/>
  <c r="P77" i="1"/>
  <c r="S76" i="1"/>
  <c r="P76" i="1"/>
  <c r="S75" i="1"/>
  <c r="P75" i="1"/>
  <c r="S74" i="1"/>
  <c r="P74" i="1"/>
  <c r="S73" i="1"/>
  <c r="P73" i="1"/>
  <c r="S72" i="1"/>
  <c r="P72" i="1"/>
  <c r="S71" i="1"/>
  <c r="P71" i="1"/>
  <c r="S70" i="1"/>
  <c r="P70" i="1"/>
  <c r="S69" i="1"/>
  <c r="P69" i="1"/>
  <c r="S68" i="1"/>
  <c r="P68" i="1"/>
  <c r="S67" i="1"/>
  <c r="P67" i="1"/>
  <c r="S66" i="1"/>
  <c r="P66" i="1"/>
  <c r="S65" i="1"/>
  <c r="P65" i="1"/>
  <c r="S64" i="1"/>
  <c r="P64" i="1"/>
  <c r="S63" i="1"/>
  <c r="P63" i="1"/>
  <c r="S62" i="1"/>
  <c r="P62" i="1"/>
  <c r="S61" i="1"/>
  <c r="P61" i="1"/>
  <c r="S60" i="1"/>
  <c r="P60" i="1"/>
  <c r="S59" i="1"/>
  <c r="P59" i="1"/>
  <c r="S58" i="1"/>
  <c r="P58" i="1"/>
  <c r="S57" i="1"/>
  <c r="P57" i="1"/>
  <c r="S56" i="1"/>
  <c r="P56" i="1"/>
  <c r="S55" i="1"/>
  <c r="P55" i="1"/>
  <c r="S54" i="1" l="1"/>
  <c r="P54" i="1"/>
  <c r="S53" i="1"/>
  <c r="P53" i="1"/>
  <c r="S52" i="1"/>
  <c r="P52" i="1"/>
  <c r="S51" i="1"/>
  <c r="P51" i="1"/>
  <c r="S50" i="1"/>
  <c r="P50" i="1"/>
  <c r="S49" i="1"/>
  <c r="P49" i="1"/>
  <c r="S48" i="1" l="1"/>
  <c r="P48" i="1"/>
  <c r="S47" i="1"/>
  <c r="P47" i="1"/>
  <c r="S46" i="1"/>
  <c r="P46" i="1"/>
  <c r="S45" i="1"/>
  <c r="P45" i="1"/>
  <c r="S44" i="1"/>
  <c r="P44" i="1"/>
  <c r="S43" i="1"/>
  <c r="P43" i="1"/>
  <c r="S42" i="1"/>
  <c r="P42" i="1"/>
  <c r="S41" i="1"/>
  <c r="P41" i="1"/>
  <c r="S40" i="1"/>
  <c r="P40" i="1"/>
  <c r="S39" i="1"/>
  <c r="P39" i="1"/>
  <c r="S38" i="1"/>
  <c r="P38" i="1"/>
  <c r="S37" i="1"/>
  <c r="P37" i="1"/>
  <c r="S36" i="1"/>
  <c r="P36" i="1"/>
  <c r="S35" i="1"/>
  <c r="P35" i="1"/>
  <c r="S34" i="1"/>
  <c r="P34" i="1"/>
  <c r="S33" i="1"/>
  <c r="P33" i="1"/>
  <c r="S32" i="1"/>
  <c r="P32" i="1"/>
  <c r="S31" i="1"/>
  <c r="P31" i="1"/>
  <c r="S30" i="1"/>
  <c r="P30" i="1"/>
  <c r="S29" i="1"/>
  <c r="P29" i="1"/>
  <c r="S28" i="1"/>
  <c r="P28" i="1"/>
  <c r="S27" i="1"/>
  <c r="P27" i="1"/>
  <c r="S26" i="1"/>
  <c r="P26" i="1"/>
  <c r="S25" i="1"/>
  <c r="P25" i="1"/>
  <c r="S24" i="1"/>
  <c r="P24" i="1"/>
  <c r="S23" i="1"/>
  <c r="P23" i="1"/>
  <c r="S22" i="1"/>
  <c r="P22" i="1"/>
  <c r="S21" i="1"/>
  <c r="P21" i="1"/>
  <c r="S20" i="1"/>
  <c r="P20" i="1"/>
  <c r="S19" i="1"/>
  <c r="P19" i="1"/>
  <c r="S18" i="1"/>
  <c r="P18" i="1"/>
  <c r="S17" i="1"/>
  <c r="P17" i="1"/>
  <c r="S16" i="1"/>
  <c r="P16" i="1"/>
  <c r="S15" i="1"/>
  <c r="P15" i="1"/>
  <c r="S14" i="1"/>
  <c r="P14" i="1"/>
  <c r="S13" i="1"/>
  <c r="P13" i="1"/>
  <c r="S12" i="1"/>
  <c r="P12" i="1"/>
  <c r="S11" i="1"/>
  <c r="P11" i="1"/>
  <c r="S10" i="1"/>
  <c r="P10" i="1"/>
  <c r="S9" i="1"/>
  <c r="P9" i="1"/>
  <c r="S8" i="1"/>
  <c r="P8" i="1"/>
  <c r="S7" i="1"/>
  <c r="P7" i="1"/>
  <c r="S6" i="1"/>
  <c r="P6" i="1"/>
  <c r="S5" i="1"/>
  <c r="P5" i="1"/>
  <c r="S4" i="1"/>
  <c r="P4" i="1"/>
  <c r="S3" i="1"/>
  <c r="P3" i="1"/>
  <c r="Q3" i="1" s="1"/>
  <c r="O3" i="1"/>
  <c r="O4" i="1" s="1"/>
  <c r="Q4" i="1" l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O5" i="1"/>
  <c r="R3" i="1"/>
  <c r="T3" i="1" s="1"/>
  <c r="R4" i="1" l="1"/>
  <c r="T4" i="1" s="1"/>
  <c r="O6" i="1"/>
  <c r="R5" i="1"/>
  <c r="T5" i="1" s="1"/>
  <c r="O7" i="1" l="1"/>
  <c r="R6" i="1"/>
  <c r="T6" i="1" s="1"/>
  <c r="O8" i="1" l="1"/>
  <c r="R7" i="1"/>
  <c r="T7" i="1" s="1"/>
  <c r="O9" i="1" l="1"/>
  <c r="R8" i="1"/>
  <c r="T8" i="1" s="1"/>
  <c r="R9" i="1" l="1"/>
  <c r="T9" i="1" s="1"/>
  <c r="O10" i="1"/>
  <c r="O11" i="1" l="1"/>
  <c r="R10" i="1"/>
  <c r="T10" i="1" s="1"/>
  <c r="O12" i="1" l="1"/>
  <c r="R11" i="1"/>
  <c r="T11" i="1" s="1"/>
  <c r="O13" i="1" l="1"/>
  <c r="R12" i="1"/>
  <c r="T12" i="1" s="1"/>
  <c r="O14" i="1" l="1"/>
  <c r="R13" i="1"/>
  <c r="T13" i="1" s="1"/>
  <c r="O15" i="1" l="1"/>
  <c r="R14" i="1"/>
  <c r="T14" i="1" s="1"/>
  <c r="O16" i="1" l="1"/>
  <c r="R15" i="1"/>
  <c r="T15" i="1" s="1"/>
  <c r="O17" i="1" l="1"/>
  <c r="R16" i="1"/>
  <c r="T16" i="1" s="1"/>
  <c r="O18" i="1" l="1"/>
  <c r="R17" i="1"/>
  <c r="T17" i="1" s="1"/>
  <c r="O19" i="1" l="1"/>
  <c r="R18" i="1"/>
  <c r="T18" i="1" s="1"/>
  <c r="O20" i="1" l="1"/>
  <c r="R19" i="1"/>
  <c r="T19" i="1" s="1"/>
  <c r="O21" i="1" l="1"/>
  <c r="R20" i="1"/>
  <c r="T20" i="1" s="1"/>
  <c r="O22" i="1" l="1"/>
  <c r="R21" i="1"/>
  <c r="T21" i="1" s="1"/>
  <c r="O23" i="1" l="1"/>
  <c r="R22" i="1"/>
  <c r="T22" i="1" s="1"/>
  <c r="O24" i="1" l="1"/>
  <c r="R23" i="1"/>
  <c r="T23" i="1" s="1"/>
  <c r="O25" i="1" l="1"/>
  <c r="R24" i="1"/>
  <c r="T24" i="1" s="1"/>
  <c r="O26" i="1" l="1"/>
  <c r="R25" i="1"/>
  <c r="T25" i="1" s="1"/>
  <c r="O27" i="1" l="1"/>
  <c r="R26" i="1"/>
  <c r="T26" i="1" s="1"/>
  <c r="O28" i="1" l="1"/>
  <c r="R27" i="1"/>
  <c r="T27" i="1" s="1"/>
  <c r="O29" i="1" l="1"/>
  <c r="R28" i="1"/>
  <c r="T28" i="1" s="1"/>
  <c r="O30" i="1" l="1"/>
  <c r="R29" i="1"/>
  <c r="T29" i="1" s="1"/>
  <c r="O31" i="1" l="1"/>
  <c r="R30" i="1"/>
  <c r="T30" i="1" s="1"/>
  <c r="O32" i="1" l="1"/>
  <c r="R31" i="1"/>
  <c r="T31" i="1" s="1"/>
  <c r="O33" i="1" l="1"/>
  <c r="R32" i="1"/>
  <c r="T32" i="1" s="1"/>
  <c r="O34" i="1" l="1"/>
  <c r="R33" i="1"/>
  <c r="T33" i="1" s="1"/>
  <c r="O35" i="1" l="1"/>
  <c r="R34" i="1"/>
  <c r="T34" i="1" s="1"/>
  <c r="O36" i="1" l="1"/>
  <c r="R35" i="1"/>
  <c r="T35" i="1" s="1"/>
  <c r="O37" i="1" l="1"/>
  <c r="R36" i="1"/>
  <c r="T36" i="1" s="1"/>
  <c r="O38" i="1" l="1"/>
  <c r="R37" i="1"/>
  <c r="T37" i="1" s="1"/>
  <c r="O39" i="1" l="1"/>
  <c r="R38" i="1"/>
  <c r="T38" i="1" s="1"/>
  <c r="O40" i="1" l="1"/>
  <c r="R39" i="1"/>
  <c r="T39" i="1" s="1"/>
  <c r="O41" i="1" l="1"/>
  <c r="R40" i="1"/>
  <c r="T40" i="1" s="1"/>
  <c r="O42" i="1" l="1"/>
  <c r="R41" i="1"/>
  <c r="T41" i="1" s="1"/>
  <c r="O43" i="1" l="1"/>
  <c r="R42" i="1"/>
  <c r="T42" i="1" s="1"/>
  <c r="O44" i="1" l="1"/>
  <c r="R43" i="1"/>
  <c r="T43" i="1" s="1"/>
  <c r="O45" i="1" l="1"/>
  <c r="R44" i="1"/>
  <c r="T44" i="1" s="1"/>
  <c r="O46" i="1" l="1"/>
  <c r="R45" i="1"/>
  <c r="T45" i="1" s="1"/>
  <c r="O47" i="1" l="1"/>
  <c r="R46" i="1"/>
  <c r="T46" i="1" s="1"/>
  <c r="O48" i="1" l="1"/>
  <c r="O49" i="1" s="1"/>
  <c r="R47" i="1"/>
  <c r="T47" i="1" s="1"/>
  <c r="O50" i="1" l="1"/>
  <c r="R49" i="1"/>
  <c r="T49" i="1" s="1"/>
  <c r="R48" i="1"/>
  <c r="T48" i="1" s="1"/>
  <c r="R50" i="1" l="1"/>
  <c r="T50" i="1" s="1"/>
  <c r="O51" i="1"/>
  <c r="R51" i="1" l="1"/>
  <c r="T51" i="1" s="1"/>
  <c r="O52" i="1"/>
  <c r="R52" i="1" l="1"/>
  <c r="T52" i="1" s="1"/>
  <c r="O53" i="1"/>
  <c r="O54" i="1" l="1"/>
  <c r="R53" i="1"/>
  <c r="T53" i="1" s="1"/>
  <c r="O55" i="1" l="1"/>
  <c r="R54" i="1"/>
  <c r="T54" i="1" s="1"/>
  <c r="O56" i="1" l="1"/>
  <c r="R55" i="1"/>
  <c r="T55" i="1" s="1"/>
  <c r="O57" i="1" l="1"/>
  <c r="R56" i="1"/>
  <c r="T56" i="1" s="1"/>
  <c r="O58" i="1" l="1"/>
  <c r="R57" i="1"/>
  <c r="T57" i="1" s="1"/>
  <c r="O59" i="1" l="1"/>
  <c r="R58" i="1"/>
  <c r="T58" i="1" s="1"/>
  <c r="R59" i="1" l="1"/>
  <c r="T59" i="1" s="1"/>
  <c r="O60" i="1"/>
  <c r="R60" i="1" l="1"/>
  <c r="T60" i="1" s="1"/>
  <c r="O61" i="1"/>
  <c r="O62" i="1" l="1"/>
  <c r="R61" i="1"/>
  <c r="T61" i="1" s="1"/>
  <c r="R62" i="1" l="1"/>
  <c r="T62" i="1" s="1"/>
  <c r="O63" i="1"/>
  <c r="O64" i="1" l="1"/>
  <c r="R63" i="1"/>
  <c r="T63" i="1" s="1"/>
  <c r="O65" i="1" l="1"/>
  <c r="R64" i="1"/>
  <c r="T64" i="1" s="1"/>
  <c r="O66" i="1" l="1"/>
  <c r="R65" i="1"/>
  <c r="T65" i="1" s="1"/>
  <c r="R66" i="1" l="1"/>
  <c r="T66" i="1" s="1"/>
  <c r="O67" i="1"/>
  <c r="O68" i="1" l="1"/>
  <c r="R67" i="1"/>
  <c r="T67" i="1" s="1"/>
  <c r="O69" i="1" l="1"/>
  <c r="R68" i="1"/>
  <c r="T68" i="1" s="1"/>
  <c r="O70" i="1" l="1"/>
  <c r="R69" i="1"/>
  <c r="T69" i="1" s="1"/>
  <c r="O71" i="1" l="1"/>
  <c r="R70" i="1"/>
  <c r="T70" i="1" s="1"/>
  <c r="O72" i="1" l="1"/>
  <c r="R71" i="1"/>
  <c r="T71" i="1" s="1"/>
  <c r="O73" i="1" l="1"/>
  <c r="R72" i="1"/>
  <c r="T72" i="1" s="1"/>
  <c r="R73" i="1" l="1"/>
  <c r="T73" i="1" s="1"/>
  <c r="O74" i="1"/>
  <c r="R74" i="1" l="1"/>
  <c r="T74" i="1" s="1"/>
  <c r="O75" i="1"/>
  <c r="R75" i="1" l="1"/>
  <c r="T75" i="1" s="1"/>
  <c r="O76" i="1"/>
  <c r="R76" i="1" l="1"/>
  <c r="T76" i="1" s="1"/>
  <c r="O77" i="1"/>
  <c r="R77" i="1" l="1"/>
  <c r="T77" i="1" s="1"/>
  <c r="O78" i="1"/>
  <c r="R78" i="1" l="1"/>
  <c r="T78" i="1" s="1"/>
  <c r="O79" i="1"/>
  <c r="R79" i="1" l="1"/>
  <c r="T79" i="1" s="1"/>
  <c r="O80" i="1"/>
  <c r="R80" i="1" l="1"/>
  <c r="T80" i="1" s="1"/>
  <c r="O81" i="1"/>
  <c r="R81" i="1" l="1"/>
  <c r="T81" i="1" s="1"/>
  <c r="O82" i="1"/>
  <c r="R82" i="1" l="1"/>
  <c r="T82" i="1" s="1"/>
  <c r="O83" i="1"/>
  <c r="R83" i="1" l="1"/>
  <c r="T83" i="1" s="1"/>
  <c r="O84" i="1"/>
  <c r="R84" i="1" l="1"/>
  <c r="T84" i="1" s="1"/>
  <c r="O85" i="1"/>
  <c r="R85" i="1" l="1"/>
  <c r="T85" i="1" s="1"/>
  <c r="O86" i="1"/>
  <c r="R86" i="1" l="1"/>
  <c r="T86" i="1" s="1"/>
  <c r="O87" i="1"/>
  <c r="R87" i="1" l="1"/>
  <c r="T87" i="1" s="1"/>
  <c r="O88" i="1"/>
  <c r="R88" i="1" l="1"/>
  <c r="T88" i="1" s="1"/>
  <c r="O89" i="1"/>
  <c r="R89" i="1" l="1"/>
  <c r="T89" i="1" s="1"/>
  <c r="O90" i="1"/>
  <c r="R90" i="1" l="1"/>
  <c r="T90" i="1" s="1"/>
  <c r="O91" i="1"/>
  <c r="R91" i="1" l="1"/>
  <c r="T91" i="1" s="1"/>
  <c r="O92" i="1"/>
  <c r="O93" i="1" l="1"/>
  <c r="R92" i="1"/>
  <c r="T92" i="1" s="1"/>
  <c r="O94" i="1" l="1"/>
  <c r="R93" i="1"/>
  <c r="T93" i="1" s="1"/>
  <c r="R94" i="1" l="1"/>
  <c r="T94" i="1" s="1"/>
  <c r="O95" i="1"/>
  <c r="R95" i="1" l="1"/>
  <c r="T95" i="1" s="1"/>
  <c r="O96" i="1"/>
  <c r="O97" i="1" l="1"/>
  <c r="R96" i="1"/>
  <c r="T96" i="1" s="1"/>
  <c r="O98" i="1" l="1"/>
  <c r="R97" i="1"/>
  <c r="T97" i="1" s="1"/>
  <c r="O99" i="1" l="1"/>
  <c r="R98" i="1"/>
  <c r="T98" i="1" s="1"/>
  <c r="O100" i="1" l="1"/>
  <c r="R99" i="1"/>
  <c r="T99" i="1" s="1"/>
  <c r="O101" i="1" l="1"/>
  <c r="R100" i="1"/>
  <c r="T100" i="1" s="1"/>
  <c r="O102" i="1" l="1"/>
  <c r="R101" i="1"/>
  <c r="T101" i="1" s="1"/>
  <c r="R102" i="1" l="1"/>
  <c r="T102" i="1" s="1"/>
  <c r="O103" i="1"/>
  <c r="R103" i="1" l="1"/>
  <c r="T103" i="1" s="1"/>
  <c r="O104" i="1"/>
  <c r="R104" i="1" l="1"/>
  <c r="T104" i="1" s="1"/>
  <c r="O105" i="1"/>
  <c r="R105" i="1" l="1"/>
  <c r="T105" i="1" s="1"/>
  <c r="O106" i="1"/>
  <c r="R106" i="1" l="1"/>
  <c r="T106" i="1" s="1"/>
  <c r="O107" i="1"/>
  <c r="R107" i="1" l="1"/>
  <c r="T107" i="1" s="1"/>
  <c r="O108" i="1"/>
  <c r="R108" i="1" l="1"/>
  <c r="T108" i="1" s="1"/>
  <c r="O109" i="1"/>
  <c r="R109" i="1" l="1"/>
  <c r="T109" i="1" s="1"/>
  <c r="O110" i="1"/>
  <c r="R110" i="1" l="1"/>
  <c r="T110" i="1" s="1"/>
  <c r="O111" i="1"/>
  <c r="R111" i="1" l="1"/>
  <c r="T111" i="1" s="1"/>
  <c r="O112" i="1"/>
  <c r="R112" i="1" l="1"/>
  <c r="T112" i="1" s="1"/>
  <c r="O113" i="1"/>
  <c r="R113" i="1" l="1"/>
  <c r="T113" i="1" s="1"/>
  <c r="O114" i="1"/>
  <c r="R114" i="1" l="1"/>
  <c r="T114" i="1" s="1"/>
  <c r="O115" i="1"/>
  <c r="R115" i="1" l="1"/>
  <c r="T115" i="1" s="1"/>
  <c r="O116" i="1"/>
  <c r="R116" i="1" l="1"/>
  <c r="T116" i="1" s="1"/>
  <c r="O117" i="1"/>
  <c r="O118" i="1" l="1"/>
  <c r="R117" i="1"/>
  <c r="T117" i="1" s="1"/>
  <c r="O119" i="1" l="1"/>
  <c r="R118" i="1"/>
  <c r="T118" i="1" s="1"/>
  <c r="O120" i="1" l="1"/>
  <c r="R119" i="1"/>
  <c r="T119" i="1" s="1"/>
  <c r="O121" i="1" l="1"/>
  <c r="R120" i="1"/>
  <c r="T120" i="1" s="1"/>
  <c r="O122" i="1" l="1"/>
  <c r="R121" i="1"/>
  <c r="T121" i="1" s="1"/>
  <c r="O123" i="1" l="1"/>
  <c r="R122" i="1"/>
  <c r="T122" i="1" s="1"/>
  <c r="O124" i="1" l="1"/>
  <c r="R123" i="1"/>
  <c r="T123" i="1" s="1"/>
  <c r="O125" i="1" l="1"/>
  <c r="R124" i="1"/>
  <c r="T124" i="1" s="1"/>
  <c r="O126" i="1" l="1"/>
  <c r="R125" i="1"/>
  <c r="T125" i="1" s="1"/>
  <c r="O127" i="1" l="1"/>
  <c r="R126" i="1"/>
  <c r="T126" i="1" s="1"/>
  <c r="O128" i="1" l="1"/>
  <c r="R127" i="1"/>
  <c r="T127" i="1" s="1"/>
  <c r="O129" i="1" l="1"/>
  <c r="R128" i="1"/>
  <c r="T128" i="1" s="1"/>
  <c r="O130" i="1" l="1"/>
  <c r="R129" i="1"/>
  <c r="T129" i="1" s="1"/>
  <c r="O131" i="1" l="1"/>
  <c r="R130" i="1"/>
  <c r="T130" i="1" s="1"/>
  <c r="O132" i="1" l="1"/>
  <c r="R131" i="1"/>
  <c r="T131" i="1" s="1"/>
  <c r="O133" i="1" l="1"/>
  <c r="R132" i="1"/>
  <c r="T132" i="1" s="1"/>
  <c r="O134" i="1" l="1"/>
  <c r="R133" i="1"/>
  <c r="T133" i="1" s="1"/>
  <c r="R134" i="1" l="1"/>
  <c r="T134" i="1" s="1"/>
  <c r="O135" i="1"/>
  <c r="R135" i="1" l="1"/>
  <c r="T135" i="1" s="1"/>
  <c r="O136" i="1"/>
  <c r="O137" i="1" l="1"/>
  <c r="R136" i="1"/>
  <c r="T136" i="1" s="1"/>
  <c r="O138" i="1" l="1"/>
  <c r="R137" i="1"/>
  <c r="T137" i="1" s="1"/>
  <c r="O139" i="1" l="1"/>
  <c r="R138" i="1"/>
  <c r="T138" i="1" s="1"/>
  <c r="O140" i="1" l="1"/>
  <c r="R139" i="1"/>
  <c r="T139" i="1" s="1"/>
  <c r="O141" i="1" l="1"/>
  <c r="R140" i="1"/>
  <c r="T140" i="1" s="1"/>
  <c r="O142" i="1" l="1"/>
  <c r="R141" i="1"/>
  <c r="T141" i="1" s="1"/>
  <c r="O143" i="1" l="1"/>
  <c r="R143" i="1" s="1"/>
  <c r="T143" i="1" s="1"/>
  <c r="R142" i="1"/>
  <c r="T142" i="1" s="1"/>
</calcChain>
</file>

<file path=xl/sharedStrings.xml><?xml version="1.0" encoding="utf-8"?>
<sst xmlns="http://schemas.openxmlformats.org/spreadsheetml/2006/main" count="1266" uniqueCount="320">
  <si>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</si>
  <si>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</si>
  <si>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</si>
  <si>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</si>
  <si>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</si>
  <si>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</si>
  <si>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</si>
  <si>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</si>
  <si>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</si>
  <si>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</si>
  <si>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</si>
  <si>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</si>
  <si>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</si>
  <si>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</si>
  <si>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</si>
  <si>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</si>
  <si>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</si>
  <si>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</si>
  <si>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</si>
  <si>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</si>
  <si>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</si>
  <si>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</si>
  <si>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</si>
  <si>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</si>
  <si>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</si>
  <si>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</si>
  <si>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</si>
  <si>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unibet</t>
  </si>
  <si>
    <t>Fussball</t>
  </si>
  <si>
    <t>da</t>
  </si>
  <si>
    <t>Bet365</t>
  </si>
  <si>
    <t>Live</t>
  </si>
  <si>
    <t>1-1</t>
  </si>
  <si>
    <t>tipico</t>
  </si>
  <si>
    <t>esports</t>
  </si>
  <si>
    <t>1 -5,5</t>
  </si>
  <si>
    <t>0-1</t>
  </si>
  <si>
    <t>2-0</t>
  </si>
  <si>
    <t>2-1</t>
  </si>
  <si>
    <t>Tennis</t>
  </si>
  <si>
    <t>Freundschaftsspiel</t>
  </si>
  <si>
    <t>1 asian -1</t>
  </si>
  <si>
    <t>1x</t>
  </si>
  <si>
    <t>1 -6,5</t>
  </si>
  <si>
    <t>16-9</t>
  </si>
  <si>
    <t>4-2</t>
  </si>
  <si>
    <t>0-9</t>
  </si>
  <si>
    <t>HZ/ES 1/1</t>
  </si>
  <si>
    <t>EL Quali</t>
  </si>
  <si>
    <t>2 asian -2</t>
  </si>
  <si>
    <t>dignitas - Tengri</t>
  </si>
  <si>
    <t>16-7</t>
  </si>
  <si>
    <t>Lotte - St. Pauli</t>
  </si>
  <si>
    <t>over 3</t>
  </si>
  <si>
    <t>Griesheim - Darmstadt</t>
  </si>
  <si>
    <t>2 asian -3</t>
  </si>
  <si>
    <t>0-8</t>
  </si>
  <si>
    <t>Forres - Inverness
Salisbury - Portsmouth</t>
  </si>
  <si>
    <t>2/2
2/2</t>
  </si>
  <si>
    <t>0-0/0-1
0-0/0-3</t>
  </si>
  <si>
    <t>Kombi</t>
  </si>
  <si>
    <t>1/5</t>
  </si>
  <si>
    <t>Salisbury - Portsmouth</t>
  </si>
  <si>
    <t>2 -2,5</t>
  </si>
  <si>
    <t>0-3</t>
  </si>
  <si>
    <t>Barleben - Union</t>
  </si>
  <si>
    <t>2 -4,5</t>
  </si>
  <si>
    <t>1-7</t>
  </si>
  <si>
    <t>Seligenstadt - Offenbach</t>
  </si>
  <si>
    <t>HZ/ES 2/2</t>
  </si>
  <si>
    <t>0-2/0-9</t>
  </si>
  <si>
    <t>Homberg - Duisburg</t>
  </si>
  <si>
    <t>0-4</t>
  </si>
  <si>
    <t>Portugal - Mexiko</t>
  </si>
  <si>
    <t>over 2 asian</t>
  </si>
  <si>
    <t>1 n.V.</t>
  </si>
  <si>
    <t>1 HC -2</t>
  </si>
  <si>
    <t>2 asian -4</t>
  </si>
  <si>
    <t>Murray - Bublik</t>
  </si>
  <si>
    <t>1 Games -9</t>
  </si>
  <si>
    <t>-11</t>
  </si>
  <si>
    <t>Freiberg - Stuttgarter Kickers</t>
  </si>
  <si>
    <t>Kyrgios - Herbert</t>
  </si>
  <si>
    <t>Haas - Bemelmans
Medvedev - Wawrinka</t>
  </si>
  <si>
    <t>2
2</t>
  </si>
  <si>
    <r>
      <t xml:space="preserve">1-3
</t>
    </r>
    <r>
      <rPr>
        <b/>
        <sz val="10"/>
        <color rgb="FFFF0000"/>
        <rFont val="Arial"/>
        <family val="2"/>
      </rPr>
      <t>3-1</t>
    </r>
  </si>
  <si>
    <t>Heesseler - Havelse</t>
  </si>
  <si>
    <t>2-1/4-2</t>
  </si>
  <si>
    <t>Del Potro - Kokkinakis
Gasquet - Ferrer</t>
  </si>
  <si>
    <t>1
1 -6</t>
  </si>
  <si>
    <r>
      <t xml:space="preserve">3-1
</t>
    </r>
    <r>
      <rPr>
        <b/>
        <sz val="10"/>
        <color rgb="FFFF0000"/>
        <rFont val="Arial"/>
        <family val="2"/>
      </rPr>
      <t>1-3</t>
    </r>
  </si>
  <si>
    <t>Faze - Heroic
SK - Space Soldiers
Cilic - Mayer</t>
  </si>
  <si>
    <t>1
1
1 -1,5</t>
  </si>
  <si>
    <r>
      <t xml:space="preserve">16-14
</t>
    </r>
    <r>
      <rPr>
        <b/>
        <sz val="10"/>
        <color rgb="FFFF0000"/>
        <rFont val="Arial"/>
        <family val="2"/>
      </rPr>
      <t>14-16</t>
    </r>
    <r>
      <rPr>
        <b/>
        <sz val="10"/>
        <color rgb="FF00B050"/>
        <rFont val="Arial"/>
        <family val="2"/>
      </rPr>
      <t xml:space="preserve">
3-0</t>
    </r>
  </si>
  <si>
    <t>SK - Space Soldiers</t>
  </si>
  <si>
    <t>14-16</t>
  </si>
  <si>
    <t>SK - Virtus Pro</t>
  </si>
  <si>
    <t>1 -3,5</t>
  </si>
  <si>
    <t>SK - North
Murray - Brown</t>
  </si>
  <si>
    <t>1
unter 33,5</t>
  </si>
  <si>
    <t>16-10
26</t>
  </si>
  <si>
    <t>Murray - Brown
Mayer - Cilic
Harrison - Berdych</t>
  </si>
  <si>
    <t>1 -1,5
2 -1,5
2 -1,5</t>
  </si>
  <si>
    <t>3-0
0-3
1-3</t>
  </si>
  <si>
    <t>Space Soldiers - NaVi
G2 - Immortals
mousesports - NiP</t>
  </si>
  <si>
    <t>2 -3,5
1 -3,5
1</t>
  </si>
  <si>
    <r>
      <t xml:space="preserve">9-16
16-7
</t>
    </r>
    <r>
      <rPr>
        <b/>
        <sz val="10"/>
        <color rgb="FFFF0000"/>
        <rFont val="Arial"/>
        <family val="2"/>
      </rPr>
      <t>10-16</t>
    </r>
  </si>
  <si>
    <t>Offenbach - Homburg</t>
  </si>
  <si>
    <t>1 asian -1,25</t>
  </si>
  <si>
    <t>1-0</t>
  </si>
  <si>
    <t>1 asian -2,5</t>
  </si>
  <si>
    <t>HJK - Connahs
AIK - Klaksvik</t>
  </si>
  <si>
    <t>1 -1,5
1 -1,5</t>
  </si>
  <si>
    <t>3-0
5-0</t>
  </si>
  <si>
    <t>fnatic - Space Soldiers</t>
  </si>
  <si>
    <t>1 -4,5</t>
  </si>
  <si>
    <t>16-3</t>
  </si>
  <si>
    <t>Hennef - Düsseldorf
Federer - Lajovic</t>
  </si>
  <si>
    <t>2/2
Tiebreak no</t>
  </si>
  <si>
    <r>
      <t xml:space="preserve">1-2/2-4
</t>
    </r>
    <r>
      <rPr>
        <b/>
        <sz val="10"/>
        <color rgb="FFFF0000"/>
        <rFont val="Arial"/>
        <family val="2"/>
      </rPr>
      <t>nein</t>
    </r>
  </si>
  <si>
    <t>Osijek - Coloma
Rabotnicki - Penne</t>
  </si>
  <si>
    <t>bts no
bts no</t>
  </si>
  <si>
    <t>4-0
6-0</t>
  </si>
  <si>
    <t>G2 - NaVi
Optic - SK</t>
  </si>
  <si>
    <t>1
0-2</t>
  </si>
  <si>
    <t>0-2
1-2</t>
  </si>
  <si>
    <t>Cilic - Johnson
Optic - SK</t>
  </si>
  <si>
    <t>1 -1,5
0-2</t>
  </si>
  <si>
    <r>
      <t xml:space="preserve">3-0
</t>
    </r>
    <r>
      <rPr>
        <b/>
        <sz val="10"/>
        <color rgb="FFFF0000"/>
        <rFont val="Arial"/>
        <family val="2"/>
      </rPr>
      <t>1-2</t>
    </r>
  </si>
  <si>
    <t>Bamber Bridge - Preston</t>
  </si>
  <si>
    <t>0-7</t>
  </si>
  <si>
    <t>Basel - Xamax</t>
  </si>
  <si>
    <t>1 HC -1,5</t>
  </si>
  <si>
    <t>Oxford City - Oxford United
Swindon Marine - Swindon Town</t>
  </si>
  <si>
    <t>0-3
1-7</t>
  </si>
  <si>
    <t>Unterföhring - ASV Dachau</t>
  </si>
  <si>
    <t>3-1/5-1</t>
  </si>
  <si>
    <t>Wattenscheid - Kray
Drogheda - Ipswich</t>
  </si>
  <si>
    <t>1/1
2/2</t>
  </si>
  <si>
    <t>4-0/6-1
3-0/5-0</t>
  </si>
  <si>
    <t>5er Kombi</t>
  </si>
  <si>
    <t>3/5</t>
  </si>
  <si>
    <t>Strausberg - Berliner AK</t>
  </si>
  <si>
    <t>Hersel - Bonner SC</t>
  </si>
  <si>
    <t>2-14</t>
  </si>
  <si>
    <t>Stocksbridge - Sheffield</t>
  </si>
  <si>
    <t>2 asian -1,75</t>
  </si>
  <si>
    <t>Wuppertal - Gladbach</t>
  </si>
  <si>
    <t>2 asian -1,25</t>
  </si>
  <si>
    <t>Velbert - Düsseldorf</t>
  </si>
  <si>
    <t>0-1/0-1</t>
  </si>
  <si>
    <t>SK - Cloud9
Federer - Dimitrov</t>
  </si>
  <si>
    <t>1 -1,5
1</t>
  </si>
  <si>
    <t>3-0
3-0</t>
  </si>
  <si>
    <t>Kerber - Muguruza
Thiem - Berdych</t>
  </si>
  <si>
    <t>2
1</t>
  </si>
  <si>
    <r>
      <t xml:space="preserve">1-2
</t>
    </r>
    <r>
      <rPr>
        <b/>
        <sz val="10"/>
        <color rgb="FFFF0000"/>
        <rFont val="Arial"/>
        <family val="2"/>
      </rPr>
      <t>2-3</t>
    </r>
  </si>
  <si>
    <t>Murray - Paire</t>
  </si>
  <si>
    <t>mehr Asse + 1</t>
  </si>
  <si>
    <r>
      <rPr>
        <b/>
        <sz val="10"/>
        <color rgb="FFFF0000"/>
        <rFont val="Arial"/>
        <family val="2"/>
      </rPr>
      <t>nein</t>
    </r>
    <r>
      <rPr>
        <b/>
        <sz val="10"/>
        <color rgb="FF00B050"/>
        <rFont val="Arial"/>
        <family val="2"/>
      </rPr>
      <t xml:space="preserve"> 3-0</t>
    </r>
  </si>
  <si>
    <t>Crumlin - Charlton</t>
  </si>
  <si>
    <t>2 -1,25 HZ</t>
  </si>
  <si>
    <t>0-5</t>
  </si>
  <si>
    <t>Barleben - Magdeburg
Pullach - Unterhaching</t>
  </si>
  <si>
    <t>2/2
2</t>
  </si>
  <si>
    <t>1-3/1-6
1-3</t>
  </si>
  <si>
    <t>Rhynern - Münster</t>
  </si>
  <si>
    <t>Djokovic - Mannarino
Federer - Raonic</t>
  </si>
  <si>
    <t>3-0
1 -1,5</t>
  </si>
  <si>
    <t>Welfare - Doncaster</t>
  </si>
  <si>
    <t>2 asian -5</t>
  </si>
  <si>
    <t>Mannariona - Djokovic</t>
  </si>
  <si>
    <t>2. Satz 3-6</t>
  </si>
  <si>
    <t>6-7</t>
  </si>
  <si>
    <t>Koblenz - Mainz</t>
  </si>
  <si>
    <t>Brandenburg - Babelsberg
Grimma - Chemie Leipzig</t>
  </si>
  <si>
    <t>2
2/2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</si>
  <si>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0-2/1-3</t>
    </r>
  </si>
  <si>
    <t>4/6</t>
  </si>
  <si>
    <t>Djokovic - Berdych</t>
  </si>
  <si>
    <t>Potosi - Estudiantes</t>
  </si>
  <si>
    <t>Kidsgrove - Burton</t>
  </si>
  <si>
    <t>2 HC -3</t>
  </si>
  <si>
    <t>betway</t>
  </si>
  <si>
    <t>2 HC -4</t>
  </si>
  <si>
    <t>2 HC -5</t>
  </si>
  <si>
    <t>2 HC -6</t>
  </si>
  <si>
    <t>Muguruza - Ribarikova
Williams - Konta</t>
  </si>
  <si>
    <t>1
1 +1,5</t>
  </si>
  <si>
    <t>2-0
2-0</t>
  </si>
  <si>
    <t>Valetta - Utrecht</t>
  </si>
  <si>
    <t>2 HC -1,5</t>
  </si>
  <si>
    <t>0-0</t>
  </si>
  <si>
    <t>Sydney - Arsenal</t>
  </si>
  <si>
    <t>2 asian -1 HZ</t>
  </si>
  <si>
    <t>0-2</t>
  </si>
  <si>
    <t>Mahia - Everton</t>
  </si>
  <si>
    <t>Cilic - Querrey
Federer - Berdych</t>
  </si>
  <si>
    <t>over 3,5
1 -1,5</t>
  </si>
  <si>
    <t>3-1
3-0</t>
  </si>
  <si>
    <t>Taffs Well - Cardiff</t>
  </si>
  <si>
    <t>2 asian -2,25</t>
  </si>
  <si>
    <t>Mickleover - Burton</t>
  </si>
  <si>
    <t>2 HC -2</t>
  </si>
  <si>
    <t>Taffs Well - Cardiff
Mickleover - Burton</t>
  </si>
  <si>
    <t>HZ/ES 2/2
HZ/ES 2/2</t>
  </si>
  <si>
    <r>
      <t xml:space="preserve">0-1/0-1
</t>
    </r>
    <r>
      <rPr>
        <b/>
        <sz val="10"/>
        <color rgb="FFFF0000"/>
        <rFont val="Arial"/>
        <family val="2"/>
      </rPr>
      <t>0-0/0-4</t>
    </r>
  </si>
  <si>
    <t>Elversberg - Homburg</t>
  </si>
  <si>
    <t>1 -1,5</t>
  </si>
  <si>
    <t>Velbert - Uerdingen</t>
  </si>
  <si>
    <t>1xbet</t>
  </si>
  <si>
    <t>Western Sydney - Arsenal</t>
  </si>
  <si>
    <t>win</t>
  </si>
  <si>
    <t>Basel - Sporting</t>
  </si>
  <si>
    <t>3-2</t>
  </si>
  <si>
    <t>Portugal U19 - England U19</t>
  </si>
  <si>
    <t>1-2</t>
  </si>
  <si>
    <t>Norderstedt - Sasel
FSV Frankfurt - Fulda</t>
  </si>
  <si>
    <t>1
1</t>
  </si>
  <si>
    <t>3-1
2-0</t>
  </si>
  <si>
    <t>Faze - BIG</t>
  </si>
  <si>
    <t>8-16</t>
  </si>
  <si>
    <t>Hochstadt - Jockgrim</t>
  </si>
  <si>
    <t>2 -0,75</t>
  </si>
  <si>
    <t>Darmstadt - Wallern</t>
  </si>
  <si>
    <t>1 -2,75</t>
  </si>
  <si>
    <t>4-3</t>
  </si>
  <si>
    <t>Graz II - West Ham</t>
  </si>
  <si>
    <t>over 4,5</t>
  </si>
  <si>
    <t>Flipside - Faze
Vega - PENTA</t>
  </si>
  <si>
    <t>2 -4,5
2 -4,5</t>
  </si>
  <si>
    <t>16-10
14-16</t>
  </si>
  <si>
    <t>6/7</t>
  </si>
  <si>
    <t>Pirmasens - Kaiserslautern</t>
  </si>
  <si>
    <t>7-1</t>
  </si>
  <si>
    <t>Babelsberg - Union Berlin</t>
  </si>
  <si>
    <t>1 -1,75</t>
  </si>
  <si>
    <t>SW Essen - RW Essen</t>
  </si>
  <si>
    <t>2 -1,5</t>
  </si>
  <si>
    <t>1-3</t>
  </si>
  <si>
    <t>2 -3,5</t>
  </si>
  <si>
    <t>Oldenburg - Jeddeloh</t>
  </si>
  <si>
    <t>Amateure</t>
  </si>
  <si>
    <t>Frome Town - Northampton</t>
  </si>
  <si>
    <t>RW Darmstadt - Mainz II</t>
  </si>
  <si>
    <t>2-5</t>
  </si>
  <si>
    <t>Deutschland U20 - Basketball U20
SK - Astralis</t>
  </si>
  <si>
    <r>
      <t xml:space="preserve">61-69
</t>
    </r>
    <r>
      <rPr>
        <b/>
        <sz val="10"/>
        <color rgb="FFFF0000"/>
        <rFont val="Arial"/>
        <family val="2"/>
      </rPr>
      <t>0-2</t>
    </r>
  </si>
  <si>
    <t>Utrecht - Valetta
Belgrad - Pavlodar
Limassol - Niederkorn</t>
  </si>
  <si>
    <t>1 -1,5
1 asian -1
1 -1,5</t>
  </si>
  <si>
    <r>
      <t xml:space="preserve">3-1
2-0
</t>
    </r>
    <r>
      <rPr>
        <b/>
        <sz val="10"/>
        <color rgb="FFFF0000"/>
        <rFont val="Arial"/>
        <family val="2"/>
      </rPr>
      <t>2-1</t>
    </r>
  </si>
  <si>
    <t>Tavistock - Grimsby</t>
  </si>
  <si>
    <t>2 -2,75</t>
  </si>
  <si>
    <t>Wismar - Hertha
Aschaffenburg - Amberg</t>
  </si>
  <si>
    <t>2/2
1</t>
  </si>
  <si>
    <t>0-1/1-5
4-0</t>
  </si>
  <si>
    <t>Traustein - Rain/Lech</t>
  </si>
  <si>
    <t>Aschaffenburg - Amberg
Schweinfurt - Eichstätt
Vöcklamarkt - Klagenfurt</t>
  </si>
  <si>
    <t>1 -1,5
1 asian -1,25
H2H 1</t>
  </si>
  <si>
    <r>
      <t xml:space="preserve">4-0
4-1
</t>
    </r>
    <r>
      <rPr>
        <b/>
        <sz val="10"/>
        <color theme="0" tint="-0.499984740745262"/>
        <rFont val="Arial"/>
        <family val="2"/>
      </rPr>
      <t>2-2</t>
    </r>
  </si>
  <si>
    <t>Major Krakau Sieger</t>
  </si>
  <si>
    <t>Astralis</t>
  </si>
  <si>
    <t>no</t>
  </si>
  <si>
    <t>Aubstadt - Forchheim
Pullach - Landsberg</t>
  </si>
  <si>
    <t>2-1
2-1</t>
  </si>
  <si>
    <t>Gebenbach - Großbardorf</t>
  </si>
  <si>
    <t>Holzkirchen - Vilzing</t>
  </si>
  <si>
    <t>Lok Leipzig - QPR</t>
  </si>
  <si>
    <t>Benrath - Düsseldorf</t>
  </si>
  <si>
    <t>2 asian -7</t>
  </si>
  <si>
    <t>0-18</t>
  </si>
  <si>
    <t>Hamburg - Sparta Rotterdam</t>
  </si>
  <si>
    <t>1 1.Hz</t>
  </si>
  <si>
    <t>Olot - Espanyol</t>
  </si>
  <si>
    <t>2 1.Hz -0,75</t>
  </si>
  <si>
    <t>Poole - Exeter</t>
  </si>
  <si>
    <t>X2</t>
  </si>
  <si>
    <t>Adelaide - White City</t>
  </si>
  <si>
    <t>1 asian -2</t>
  </si>
  <si>
    <t>5-0</t>
  </si>
  <si>
    <t>Chievo - Trento
Schalke - Baku</t>
  </si>
  <si>
    <t>1 asian -4,25
1 asian -2,25</t>
  </si>
  <si>
    <t>2-0
1-0</t>
  </si>
  <si>
    <t>Kidderminster - Birmingham</t>
  </si>
  <si>
    <t>Aschaffenburg - Aubstadt</t>
  </si>
  <si>
    <t>1 H2H</t>
  </si>
  <si>
    <t>Großbardorf - Wü Kicker II</t>
  </si>
  <si>
    <t>Extremadura - Betis</t>
  </si>
  <si>
    <t>2 asian -1</t>
  </si>
  <si>
    <t>Bayern - Inter</t>
  </si>
  <si>
    <t>1 HZ -0,75</t>
  </si>
  <si>
    <t>Hannover - Duhail</t>
  </si>
  <si>
    <t>1 asian -3,25</t>
  </si>
  <si>
    <t>Wulfrath - Ratingen</t>
  </si>
  <si>
    <t>Craiova - Milan</t>
  </si>
  <si>
    <t>Arnold Town - Burton</t>
  </si>
  <si>
    <t>2 asian -3,5</t>
  </si>
  <si>
    <t>Kachanov - Delbonis</t>
  </si>
  <si>
    <t>Oberlohberg - Hiesfeld</t>
  </si>
  <si>
    <t>2 asian -6,5</t>
  </si>
  <si>
    <t>0-6</t>
  </si>
  <si>
    <t>Idar-Oberstein - Homburg</t>
  </si>
  <si>
    <t>2 asian -0,75</t>
  </si>
  <si>
    <t>Dreieich - Ederbergland</t>
  </si>
  <si>
    <t>4er Kombi</t>
  </si>
  <si>
    <t>2/4</t>
  </si>
  <si>
    <t>Dortmund - Espanyol</t>
  </si>
  <si>
    <t>Vilzing - Kirchanschöring</t>
  </si>
  <si>
    <t>2-3</t>
  </si>
  <si>
    <t>Bamberg - Aschaffenburg</t>
  </si>
  <si>
    <t>Pinneberg - Hamburg III</t>
  </si>
  <si>
    <t>2 H2H</t>
  </si>
  <si>
    <t>Elversberg - Stadtallendorf
Flieden - Fulda</t>
  </si>
  <si>
    <t>1 HC
2</t>
  </si>
  <si>
    <t>0-0
2-0</t>
  </si>
  <si>
    <t>Flieden - Fulda
Basel - Luzern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</si>
  <si>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2-1</t>
    </r>
  </si>
  <si>
    <t>Leonardo - Florian Mayer</t>
  </si>
  <si>
    <t>Swindon Supermarine - Forest Green</t>
  </si>
  <si>
    <t>2 1.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</si>
</sst>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499984740745262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Juli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808887029538768E-2"/>
          <c:y val="7.0659335967862044E-2"/>
          <c:w val="0.85399313700588186"/>
          <c:h val="0.8638922993940495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3.1068879736550332E-2"/>
                  <c:y val="1.7943939811267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4"/>
              <c:layout>
                <c:manualLayout>
                  <c:x val="-3.7692029639213018E-2"/>
                  <c:y val="1.570304266191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layout>
                <c:manualLayout>
                  <c:x val="-2.933098555108939E-2"/>
                  <c:y val="-2.2392208877022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layout>
                <c:manualLayout>
                  <c:x val="-3.4081578782977927E-2"/>
                  <c:y val="2.0184836960616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layout>
                <c:manualLayout>
                  <c:x val="-2.3706978148199311E-2"/>
                  <c:y val="1.49085874574956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01749269645388E-2"/>
                      <c:h val="3.8911888591245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3.6551887263559797E-2"/>
                  <c:y val="-2.911490032507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layout>
                <c:manualLayout>
                  <c:x val="-3.4436547146639816E-2"/>
                  <c:y val="-2.7474271901579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3.2959739681662693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3.0360649363274129E-2"/>
                  <c:y val="-2.060141966790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layout>
                <c:manualLayout>
                  <c:x val="-4.4655646114411141E-2"/>
                  <c:y val="-2.976522264613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layout>
                <c:manualLayout>
                  <c:x val="-3.5558830000051257E-2"/>
                  <c:y val="-2.28923704124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3.1296321877893919E-2"/>
                  <c:y val="1.605379224504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layout>
                <c:manualLayout>
                  <c:x val="-3.1296321877893919E-2"/>
                  <c:y val="-1.6019518178784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3.389541219628258E-2"/>
                  <c:y val="2.0635693734159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layout>
                <c:manualLayout>
                  <c:x val="-2.479859608192251E-2"/>
                  <c:y val="-1.831046892334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2"/>
              <c:layout>
                <c:manualLayout>
                  <c:x val="-3.389541219628258E-2"/>
                  <c:y val="-1.831046892334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2.5370395951968088E-2"/>
                  <c:y val="1.376284150048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2.2771305633579427E-2"/>
                  <c:y val="-1.601951817878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layout>
                <c:manualLayout>
                  <c:x val="-3.0724522007848528E-2"/>
                  <c:y val="-2.2738137114304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821338122208505E-2"/>
                  <c:y val="-2.27381371143044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layout>
                <c:manualLayout>
                  <c:x val="-3.8521792963014126E-2"/>
                  <c:y val="2.3080877776875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2"/>
              <c:layout>
                <c:manualLayout>
                  <c:x val="-4.733618823962794E-3"/>
                  <c:y val="-1.1437616689666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layout>
                <c:manualLayout>
                  <c:x val="-9.9317994607400172E-3"/>
                  <c:y val="-1.6019518178784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Juli!$Q$2:$Q$143</c:f>
              <c:numCache>
                <c:formatCode>General</c:formatCode>
                <c:ptCount val="142"/>
                <c:pt idx="0">
                  <c:v>0</c:v>
                </c:pt>
                <c:pt idx="1">
                  <c:v>1.0649999999999999</c:v>
                </c:pt>
                <c:pt idx="2">
                  <c:v>-1.9350000000000001</c:v>
                </c:pt>
                <c:pt idx="3">
                  <c:v>0.73499999999999988</c:v>
                </c:pt>
                <c:pt idx="4">
                  <c:v>-1.2650000000000001</c:v>
                </c:pt>
                <c:pt idx="5">
                  <c:v>-1.7650000000000001</c:v>
                </c:pt>
                <c:pt idx="6">
                  <c:v>0.33499999999999952</c:v>
                </c:pt>
                <c:pt idx="7">
                  <c:v>2.5362499999999986</c:v>
                </c:pt>
                <c:pt idx="8">
                  <c:v>5.7062499999999989</c:v>
                </c:pt>
                <c:pt idx="9">
                  <c:v>8.6462499999999984</c:v>
                </c:pt>
                <c:pt idx="10">
                  <c:v>13.616249999999997</c:v>
                </c:pt>
                <c:pt idx="11">
                  <c:v>13.616249999999997</c:v>
                </c:pt>
                <c:pt idx="12">
                  <c:v>15.656249999999996</c:v>
                </c:pt>
                <c:pt idx="13">
                  <c:v>16.964749999999995</c:v>
                </c:pt>
                <c:pt idx="14">
                  <c:v>16.814749999999997</c:v>
                </c:pt>
                <c:pt idx="15">
                  <c:v>18.359749999999998</c:v>
                </c:pt>
                <c:pt idx="16">
                  <c:v>20.159749999999999</c:v>
                </c:pt>
                <c:pt idx="17">
                  <c:v>22.059749999999998</c:v>
                </c:pt>
                <c:pt idx="18">
                  <c:v>21.059749999999998</c:v>
                </c:pt>
                <c:pt idx="19">
                  <c:v>19.059749999999998</c:v>
                </c:pt>
                <c:pt idx="20">
                  <c:v>17.059749999999998</c:v>
                </c:pt>
                <c:pt idx="21">
                  <c:v>15.059749999999998</c:v>
                </c:pt>
                <c:pt idx="22">
                  <c:v>14.059749999999998</c:v>
                </c:pt>
                <c:pt idx="23">
                  <c:v>15.338499999999996</c:v>
                </c:pt>
                <c:pt idx="24">
                  <c:v>12.838499999999996</c:v>
                </c:pt>
                <c:pt idx="25">
                  <c:v>14.429999999999996</c:v>
                </c:pt>
                <c:pt idx="26">
                  <c:v>17.177999999999997</c:v>
                </c:pt>
                <c:pt idx="27">
                  <c:v>16.677999999999997</c:v>
                </c:pt>
                <c:pt idx="28">
                  <c:v>15.177999999999997</c:v>
                </c:pt>
                <c:pt idx="29">
                  <c:v>14.677999999999997</c:v>
                </c:pt>
                <c:pt idx="30">
                  <c:v>17.647999999999996</c:v>
                </c:pt>
                <c:pt idx="31">
                  <c:v>18.452999999999996</c:v>
                </c:pt>
                <c:pt idx="32">
                  <c:v>16.452999999999996</c:v>
                </c:pt>
                <c:pt idx="33">
                  <c:v>17.482999999999997</c:v>
                </c:pt>
                <c:pt idx="34">
                  <c:v>16.482999999999997</c:v>
                </c:pt>
                <c:pt idx="35">
                  <c:v>14.982999999999997</c:v>
                </c:pt>
                <c:pt idx="36">
                  <c:v>17.682999999999996</c:v>
                </c:pt>
                <c:pt idx="37">
                  <c:v>19.407999999999994</c:v>
                </c:pt>
                <c:pt idx="38">
                  <c:v>20.395999999999994</c:v>
                </c:pt>
                <c:pt idx="39">
                  <c:v>22.055999999999994</c:v>
                </c:pt>
                <c:pt idx="40">
                  <c:v>26.549999999999994</c:v>
                </c:pt>
                <c:pt idx="41">
                  <c:v>25.549999999999994</c:v>
                </c:pt>
                <c:pt idx="42">
                  <c:v>18.049999999999994</c:v>
                </c:pt>
                <c:pt idx="43">
                  <c:v>26.099999999999994</c:v>
                </c:pt>
                <c:pt idx="44">
                  <c:v>28.443749999999994</c:v>
                </c:pt>
                <c:pt idx="45">
                  <c:v>27.443749999999994</c:v>
                </c:pt>
                <c:pt idx="46">
                  <c:v>29.043749999999996</c:v>
                </c:pt>
                <c:pt idx="47">
                  <c:v>31.541249999999998</c:v>
                </c:pt>
                <c:pt idx="48">
                  <c:v>30.541249999999998</c:v>
                </c:pt>
                <c:pt idx="49">
                  <c:v>29.041249999999998</c:v>
                </c:pt>
                <c:pt idx="50">
                  <c:v>30.651249999999997</c:v>
                </c:pt>
                <c:pt idx="51">
                  <c:v>31.456249999999997</c:v>
                </c:pt>
                <c:pt idx="52">
                  <c:v>33.822249999999997</c:v>
                </c:pt>
                <c:pt idx="53">
                  <c:v>36.902249999999995</c:v>
                </c:pt>
                <c:pt idx="54">
                  <c:v>38.982249999999993</c:v>
                </c:pt>
                <c:pt idx="55">
                  <c:v>41.382249999999992</c:v>
                </c:pt>
                <c:pt idx="56">
                  <c:v>40.382249999999992</c:v>
                </c:pt>
                <c:pt idx="57">
                  <c:v>41.767874999999989</c:v>
                </c:pt>
                <c:pt idx="58">
                  <c:v>38.767874999999989</c:v>
                </c:pt>
                <c:pt idx="59">
                  <c:v>38.267874999999989</c:v>
                </c:pt>
                <c:pt idx="60">
                  <c:v>40.117874999999991</c:v>
                </c:pt>
                <c:pt idx="61">
                  <c:v>38.117874999999991</c:v>
                </c:pt>
                <c:pt idx="62">
                  <c:v>43.237874999999988</c:v>
                </c:pt>
                <c:pt idx="63">
                  <c:v>46.037874999999985</c:v>
                </c:pt>
                <c:pt idx="64">
                  <c:v>45.037874999999985</c:v>
                </c:pt>
                <c:pt idx="65">
                  <c:v>44.537874999999985</c:v>
                </c:pt>
                <c:pt idx="66">
                  <c:v>45.525874999999985</c:v>
                </c:pt>
                <c:pt idx="67">
                  <c:v>43.525874999999985</c:v>
                </c:pt>
                <c:pt idx="68">
                  <c:v>43.025874999999985</c:v>
                </c:pt>
                <c:pt idx="69">
                  <c:v>42.950874999999982</c:v>
                </c:pt>
                <c:pt idx="70">
                  <c:v>42.875874999999979</c:v>
                </c:pt>
                <c:pt idx="71">
                  <c:v>41.375874999999979</c:v>
                </c:pt>
                <c:pt idx="72">
                  <c:v>43.275874999999978</c:v>
                </c:pt>
                <c:pt idx="73">
                  <c:v>38.775874999999978</c:v>
                </c:pt>
                <c:pt idx="74">
                  <c:v>41.90587499999998</c:v>
                </c:pt>
                <c:pt idx="75">
                  <c:v>45.418374999999983</c:v>
                </c:pt>
                <c:pt idx="76">
                  <c:v>44.918374999999983</c:v>
                </c:pt>
                <c:pt idx="77">
                  <c:v>44.418374999999983</c:v>
                </c:pt>
                <c:pt idx="78">
                  <c:v>42.918374999999983</c:v>
                </c:pt>
                <c:pt idx="79">
                  <c:v>44.232749999999982</c:v>
                </c:pt>
                <c:pt idx="80">
                  <c:v>38.732749999999982</c:v>
                </c:pt>
                <c:pt idx="81">
                  <c:v>39.797749999999979</c:v>
                </c:pt>
                <c:pt idx="82">
                  <c:v>44.06274999999998</c:v>
                </c:pt>
                <c:pt idx="83">
                  <c:v>43.56274999999998</c:v>
                </c:pt>
                <c:pt idx="84">
                  <c:v>44.762749999999983</c:v>
                </c:pt>
                <c:pt idx="85">
                  <c:v>47.300749999999979</c:v>
                </c:pt>
                <c:pt idx="86">
                  <c:v>45.800749999999979</c:v>
                </c:pt>
                <c:pt idx="87">
                  <c:v>46.670749999999977</c:v>
                </c:pt>
                <c:pt idx="88">
                  <c:v>42.670749999999977</c:v>
                </c:pt>
                <c:pt idx="89">
                  <c:v>37.170749999999977</c:v>
                </c:pt>
                <c:pt idx="90">
                  <c:v>36.170749999999977</c:v>
                </c:pt>
                <c:pt idx="91">
                  <c:v>35.670749999999977</c:v>
                </c:pt>
                <c:pt idx="92">
                  <c:v>37.19074999999998</c:v>
                </c:pt>
                <c:pt idx="93">
                  <c:v>39.655749999999983</c:v>
                </c:pt>
                <c:pt idx="94">
                  <c:v>43.535749999999986</c:v>
                </c:pt>
                <c:pt idx="95">
                  <c:v>43.035749999999986</c:v>
                </c:pt>
                <c:pt idx="96">
                  <c:v>42.535749999999986</c:v>
                </c:pt>
                <c:pt idx="97">
                  <c:v>39.535749999999986</c:v>
                </c:pt>
                <c:pt idx="98">
                  <c:v>43.655749999999983</c:v>
                </c:pt>
                <c:pt idx="99">
                  <c:v>48.355749999999986</c:v>
                </c:pt>
                <c:pt idx="100">
                  <c:v>47.855749999999986</c:v>
                </c:pt>
                <c:pt idx="101">
                  <c:v>57.055749999999989</c:v>
                </c:pt>
                <c:pt idx="102">
                  <c:v>62.655749999999991</c:v>
                </c:pt>
                <c:pt idx="103">
                  <c:v>60.655749999999991</c:v>
                </c:pt>
                <c:pt idx="104">
                  <c:v>59.655749999999991</c:v>
                </c:pt>
                <c:pt idx="105">
                  <c:v>62.415749999999989</c:v>
                </c:pt>
                <c:pt idx="106">
                  <c:v>65.190749999999994</c:v>
                </c:pt>
                <c:pt idx="107">
                  <c:v>63.190749999999994</c:v>
                </c:pt>
                <c:pt idx="108">
                  <c:v>64.262999999999991</c:v>
                </c:pt>
                <c:pt idx="109">
                  <c:v>60.262999999999991</c:v>
                </c:pt>
                <c:pt idx="110">
                  <c:v>64.027999999999992</c:v>
                </c:pt>
                <c:pt idx="111">
                  <c:v>63.027999999999992</c:v>
                </c:pt>
                <c:pt idx="112">
                  <c:v>62.027999999999992</c:v>
                </c:pt>
                <c:pt idx="113">
                  <c:v>60.527999999999992</c:v>
                </c:pt>
                <c:pt idx="114">
                  <c:v>63.077999999999989</c:v>
                </c:pt>
                <c:pt idx="115">
                  <c:v>61.577999999999989</c:v>
                </c:pt>
                <c:pt idx="116">
                  <c:v>62.235187499999988</c:v>
                </c:pt>
                <c:pt idx="117">
                  <c:v>60.735187499999988</c:v>
                </c:pt>
                <c:pt idx="118">
                  <c:v>61.942687499999991</c:v>
                </c:pt>
                <c:pt idx="119">
                  <c:v>61.442687499999991</c:v>
                </c:pt>
                <c:pt idx="120">
                  <c:v>59.442687499999991</c:v>
                </c:pt>
                <c:pt idx="121">
                  <c:v>56.442687499999991</c:v>
                </c:pt>
                <c:pt idx="122">
                  <c:v>55.442687499999991</c:v>
                </c:pt>
                <c:pt idx="123">
                  <c:v>55.367687499999988</c:v>
                </c:pt>
                <c:pt idx="124">
                  <c:v>54.367687499999988</c:v>
                </c:pt>
                <c:pt idx="125">
                  <c:v>53.367687499999988</c:v>
                </c:pt>
                <c:pt idx="126">
                  <c:v>50.367687499999988</c:v>
                </c:pt>
                <c:pt idx="127">
                  <c:v>49.617687499999988</c:v>
                </c:pt>
                <c:pt idx="128">
                  <c:v>50.753937499999992</c:v>
                </c:pt>
                <c:pt idx="129">
                  <c:v>49.753937499999992</c:v>
                </c:pt>
                <c:pt idx="130">
                  <c:v>39.753937499999992</c:v>
                </c:pt>
                <c:pt idx="131">
                  <c:v>42.183937499999992</c:v>
                </c:pt>
                <c:pt idx="132">
                  <c:v>38.183937499999992</c:v>
                </c:pt>
                <c:pt idx="133">
                  <c:v>37.683937499999992</c:v>
                </c:pt>
                <c:pt idx="134">
                  <c:v>36.183937499999992</c:v>
                </c:pt>
                <c:pt idx="135">
                  <c:v>33.183937499999992</c:v>
                </c:pt>
                <c:pt idx="136">
                  <c:v>36.783937499999993</c:v>
                </c:pt>
                <c:pt idx="137">
                  <c:v>36.283937499999993</c:v>
                </c:pt>
                <c:pt idx="138">
                  <c:v>34.283937499999993</c:v>
                </c:pt>
                <c:pt idx="139">
                  <c:v>32.283937499999993</c:v>
                </c:pt>
                <c:pt idx="140">
                  <c:v>33.963937499999993</c:v>
                </c:pt>
                <c:pt idx="141">
                  <c:v>32.463937499999993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143</xdr:row>
      <xdr:rowOff>171450</xdr:rowOff>
    </xdr:from>
    <xdr:to>
      <xdr:col>14</xdr:col>
      <xdr:colOff>590550</xdr:colOff>
      <xdr:row>173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43"/>
  <sheetViews>
    <sheetView tabSelected="1" topLeftCell="A139" zoomScaleNormal="100" workbookViewId="0">
      <selection activeCell="C154" sqref="C154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1.57031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10" width="9.140625" style="1" customWidth="1"/>
    <col min="11" max="244" width="9.140625" style="2" customWidth="1"/>
  </cols>
  <sheetData>
    <row r="1" spans="1:244" s="26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 t="s">
        <v>18</v>
      </c>
      <c r="L1" s="16" t="s">
        <v>7</v>
      </c>
      <c r="M1" s="16" t="s">
        <v>22</v>
      </c>
      <c r="N1" s="16" t="s">
        <v>8</v>
      </c>
      <c r="O1" s="16" t="s">
        <v>9</v>
      </c>
      <c r="P1" s="16" t="s">
        <v>19</v>
      </c>
      <c r="Q1" s="31" t="s">
        <v>10</v>
      </c>
      <c r="R1" s="32" t="s">
        <v>11</v>
      </c>
      <c r="S1" s="33" t="s">
        <v>12</v>
      </c>
      <c r="T1" s="21" t="s">
        <v>13</v>
      </c>
      <c r="U1" s="22" t="s">
        <v>20</v>
      </c>
      <c r="V1" s="23" t="s">
        <v>21</v>
      </c>
    </row>
    <row r="2" spans="1:244" s="26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6"/>
      <c r="M2" s="16"/>
      <c r="N2" s="16"/>
      <c r="O2" s="16"/>
      <c r="P2" s="16"/>
      <c r="Q2" s="18">
        <v>0</v>
      </c>
      <c r="R2" s="19"/>
      <c r="S2" s="20"/>
      <c r="T2" s="21"/>
      <c r="U2" s="30"/>
      <c r="V2" s="30"/>
    </row>
    <row r="3" spans="1:244" ht="19.5" customHeight="1" x14ac:dyDescent="0.2">
      <c r="A3" s="3">
        <v>1</v>
      </c>
      <c r="B3" s="4">
        <v>42917</v>
      </c>
      <c r="C3" s="3" t="s">
        <v>50</v>
      </c>
      <c r="D3" s="3" t="s">
        <v>34</v>
      </c>
      <c r="E3" s="3">
        <v>1</v>
      </c>
      <c r="F3" s="3" t="s">
        <v>35</v>
      </c>
      <c r="G3" s="3" t="s">
        <v>26</v>
      </c>
      <c r="H3" s="3" t="s">
        <v>30</v>
      </c>
      <c r="I3" s="3" t="s">
        <v>14</v>
      </c>
      <c r="J3" s="15" t="s">
        <v>51</v>
      </c>
      <c r="K3" s="6" t="s">
        <v>17</v>
      </c>
      <c r="L3" s="8">
        <v>1.8</v>
      </c>
      <c r="M3" s="8">
        <v>1.5</v>
      </c>
      <c r="N3" s="9" t="s">
        <v>23</v>
      </c>
      <c r="O3" s="8">
        <f>M3</f>
        <v>1.5</v>
      </c>
      <c r="P3" s="27">
        <f t="shared" ref="P3:P66" si="0">IF(AND(K3="1",N3="ja"),(M3*L3*0.95)-M3,IF(AND(K3="1",N3="nein"),M3*L3-M3,-M3))</f>
        <v>1.0649999999999999</v>
      </c>
      <c r="Q3" s="10">
        <f>P3</f>
        <v>1.0649999999999999</v>
      </c>
      <c r="R3" s="11">
        <f t="shared" ref="R3:R66" si="1">O3+Q3</f>
        <v>2.5649999999999999</v>
      </c>
      <c r="S3" s="12">
        <f t="shared" ref="S3:S66" si="2">U3/V3</f>
        <v>1</v>
      </c>
      <c r="T3" s="13">
        <f t="shared" ref="T3:T66" si="3">((R3-O3)/O3)*100%</f>
        <v>0.71</v>
      </c>
      <c r="U3" s="14">
        <f>COUNTIF(K$3:$K3,1)</f>
        <v>1</v>
      </c>
      <c r="V3">
        <v>1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 x14ac:dyDescent="0.2">
      <c r="A4" s="3">
        <v>2</v>
      </c>
      <c r="B4" s="4">
        <v>42917</v>
      </c>
      <c r="C4" s="3" t="s">
        <v>52</v>
      </c>
      <c r="D4" s="3" t="s">
        <v>40</v>
      </c>
      <c r="E4" s="3">
        <v>1</v>
      </c>
      <c r="F4" s="3" t="s">
        <v>53</v>
      </c>
      <c r="G4" s="3" t="s">
        <v>26</v>
      </c>
      <c r="H4" s="3" t="s">
        <v>42</v>
      </c>
      <c r="I4" s="3" t="s">
        <v>14</v>
      </c>
      <c r="J4" s="5" t="s">
        <v>36</v>
      </c>
      <c r="K4" s="6" t="s">
        <v>16</v>
      </c>
      <c r="L4" s="8">
        <v>1.93</v>
      </c>
      <c r="M4" s="8">
        <v>3</v>
      </c>
      <c r="N4" s="9" t="s">
        <v>15</v>
      </c>
      <c r="O4" s="8">
        <f>O3+M4</f>
        <v>4.5</v>
      </c>
      <c r="P4" s="28">
        <f t="shared" si="0"/>
        <v>-3</v>
      </c>
      <c r="Q4" s="10">
        <f>Q3+P4</f>
        <v>-1.9350000000000001</v>
      </c>
      <c r="R4" s="11">
        <f t="shared" si="1"/>
        <v>2.5649999999999999</v>
      </c>
      <c r="S4" s="12">
        <f t="shared" si="2"/>
        <v>0.5</v>
      </c>
      <c r="T4" s="13">
        <f t="shared" si="3"/>
        <v>-0.43</v>
      </c>
      <c r="U4" s="14">
        <f>COUNTIF(K$3:$K4,1)</f>
        <v>1</v>
      </c>
      <c r="V4">
        <v>2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7.25" customHeight="1" x14ac:dyDescent="0.2">
      <c r="A5" s="3">
        <v>3</v>
      </c>
      <c r="B5" s="4">
        <v>42917</v>
      </c>
      <c r="C5" s="3" t="s">
        <v>54</v>
      </c>
      <c r="D5" s="3" t="s">
        <v>40</v>
      </c>
      <c r="E5" s="3">
        <v>1</v>
      </c>
      <c r="F5" s="3" t="s">
        <v>55</v>
      </c>
      <c r="G5" s="3" t="s">
        <v>26</v>
      </c>
      <c r="H5" s="3" t="s">
        <v>42</v>
      </c>
      <c r="I5" s="3" t="s">
        <v>14</v>
      </c>
      <c r="J5" s="15" t="s">
        <v>56</v>
      </c>
      <c r="K5" s="6" t="s">
        <v>17</v>
      </c>
      <c r="L5" s="7">
        <v>1.89</v>
      </c>
      <c r="M5" s="8">
        <v>3</v>
      </c>
      <c r="N5" s="9" t="s">
        <v>15</v>
      </c>
      <c r="O5" s="8">
        <f>O4+M5</f>
        <v>7.5</v>
      </c>
      <c r="P5" s="27">
        <f t="shared" si="0"/>
        <v>2.67</v>
      </c>
      <c r="Q5" s="10">
        <f>Q4+P5</f>
        <v>0.73499999999999988</v>
      </c>
      <c r="R5" s="11">
        <f t="shared" si="1"/>
        <v>8.2349999999999994</v>
      </c>
      <c r="S5" s="12">
        <f t="shared" si="2"/>
        <v>0.66666666666666663</v>
      </c>
      <c r="T5" s="13">
        <f t="shared" si="3"/>
        <v>9.7999999999999921E-2</v>
      </c>
      <c r="U5" s="14">
        <f>COUNTIF(K$3:$K5,1)</f>
        <v>2</v>
      </c>
      <c r="V5">
        <v>3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28.5" customHeight="1" x14ac:dyDescent="0.2">
      <c r="A6" s="3">
        <v>4</v>
      </c>
      <c r="B6" s="4">
        <v>42917</v>
      </c>
      <c r="C6" s="3" t="s">
        <v>57</v>
      </c>
      <c r="D6" s="3" t="s">
        <v>40</v>
      </c>
      <c r="E6" s="3">
        <v>2</v>
      </c>
      <c r="F6" s="3" t="s">
        <v>58</v>
      </c>
      <c r="G6" s="3" t="s">
        <v>26</v>
      </c>
      <c r="H6" s="3" t="s">
        <v>42</v>
      </c>
      <c r="I6" s="3" t="s">
        <v>14</v>
      </c>
      <c r="J6" s="5" t="s">
        <v>59</v>
      </c>
      <c r="K6" s="6" t="s">
        <v>16</v>
      </c>
      <c r="L6" s="7">
        <v>2.2999999999999998</v>
      </c>
      <c r="M6" s="8">
        <v>2</v>
      </c>
      <c r="N6" s="9" t="s">
        <v>15</v>
      </c>
      <c r="O6" s="8">
        <f t="shared" ref="O6:O69" si="4">O5+M6</f>
        <v>9.5</v>
      </c>
      <c r="P6" s="29">
        <f t="shared" si="0"/>
        <v>-2</v>
      </c>
      <c r="Q6" s="10">
        <f t="shared" ref="Q6:Q69" si="5">Q5+P6</f>
        <v>-1.2650000000000001</v>
      </c>
      <c r="R6" s="11">
        <f t="shared" si="1"/>
        <v>8.2349999999999994</v>
      </c>
      <c r="S6" s="12">
        <f t="shared" si="2"/>
        <v>0.5</v>
      </c>
      <c r="T6" s="13">
        <f t="shared" si="3"/>
        <v>-0.13315789473684217</v>
      </c>
      <c r="U6" s="14">
        <f>COUNTIF(K$3:$K6,1)</f>
        <v>2</v>
      </c>
      <c r="V6">
        <v>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15.75" customHeight="1" x14ac:dyDescent="0.2">
      <c r="A7" s="3">
        <v>5</v>
      </c>
      <c r="B7" s="4">
        <v>42917</v>
      </c>
      <c r="C7" s="3" t="s">
        <v>60</v>
      </c>
      <c r="D7" s="3" t="s">
        <v>40</v>
      </c>
      <c r="E7" s="3">
        <v>5</v>
      </c>
      <c r="F7" s="3">
        <v>1</v>
      </c>
      <c r="G7" s="3" t="s">
        <v>26</v>
      </c>
      <c r="H7" s="3" t="s">
        <v>30</v>
      </c>
      <c r="I7" s="3" t="s">
        <v>14</v>
      </c>
      <c r="J7" s="5" t="s">
        <v>61</v>
      </c>
      <c r="K7" s="6" t="s">
        <v>16</v>
      </c>
      <c r="L7" s="7">
        <v>11</v>
      </c>
      <c r="M7" s="8">
        <v>0.5</v>
      </c>
      <c r="N7" s="9" t="s">
        <v>15</v>
      </c>
      <c r="O7" s="8">
        <f t="shared" si="4"/>
        <v>10</v>
      </c>
      <c r="P7" s="29">
        <f t="shared" si="0"/>
        <v>-0.5</v>
      </c>
      <c r="Q7" s="10">
        <f t="shared" si="5"/>
        <v>-1.7650000000000001</v>
      </c>
      <c r="R7" s="11">
        <f t="shared" si="1"/>
        <v>8.2349999999999994</v>
      </c>
      <c r="S7" s="12">
        <f t="shared" si="2"/>
        <v>0.4</v>
      </c>
      <c r="T7" s="13">
        <f t="shared" si="3"/>
        <v>-0.17650000000000005</v>
      </c>
      <c r="U7" s="14">
        <f>COUNTIF(K$3:$K7,1)</f>
        <v>2</v>
      </c>
      <c r="V7">
        <v>5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4.25" customHeight="1" x14ac:dyDescent="0.2">
      <c r="A8" s="3">
        <v>6</v>
      </c>
      <c r="B8" s="4">
        <v>42917</v>
      </c>
      <c r="C8" s="3" t="s">
        <v>62</v>
      </c>
      <c r="D8" s="3" t="s">
        <v>40</v>
      </c>
      <c r="E8" s="3">
        <v>1</v>
      </c>
      <c r="F8" s="3" t="s">
        <v>63</v>
      </c>
      <c r="G8" s="3" t="s">
        <v>26</v>
      </c>
      <c r="H8" s="3" t="s">
        <v>42</v>
      </c>
      <c r="I8" s="3" t="s">
        <v>14</v>
      </c>
      <c r="J8" s="15" t="s">
        <v>64</v>
      </c>
      <c r="K8" s="6" t="s">
        <v>17</v>
      </c>
      <c r="L8" s="7">
        <v>2.0499999999999998</v>
      </c>
      <c r="M8" s="8">
        <v>2</v>
      </c>
      <c r="N8" s="9" t="s">
        <v>15</v>
      </c>
      <c r="O8" s="8">
        <f t="shared" si="4"/>
        <v>12</v>
      </c>
      <c r="P8" s="27">
        <f t="shared" si="0"/>
        <v>2.0999999999999996</v>
      </c>
      <c r="Q8" s="10">
        <f t="shared" si="5"/>
        <v>0.33499999999999952</v>
      </c>
      <c r="R8" s="11">
        <f t="shared" si="1"/>
        <v>12.334999999999999</v>
      </c>
      <c r="S8" s="12">
        <f t="shared" si="2"/>
        <v>0.5</v>
      </c>
      <c r="T8" s="13">
        <f t="shared" si="3"/>
        <v>2.791666666666659E-2</v>
      </c>
      <c r="U8" s="14">
        <f>COUNTIF(K$3:$K8,1)</f>
        <v>3</v>
      </c>
      <c r="V8">
        <v>6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12.75" x14ac:dyDescent="0.2">
      <c r="A9" s="3">
        <v>7</v>
      </c>
      <c r="B9" s="4">
        <v>42917</v>
      </c>
      <c r="C9" s="3" t="s">
        <v>65</v>
      </c>
      <c r="D9" s="3" t="s">
        <v>40</v>
      </c>
      <c r="E9" s="3">
        <v>1</v>
      </c>
      <c r="F9" s="3" t="s">
        <v>66</v>
      </c>
      <c r="G9" s="3" t="s">
        <v>26</v>
      </c>
      <c r="H9" s="3" t="s">
        <v>30</v>
      </c>
      <c r="I9" s="3" t="s">
        <v>31</v>
      </c>
      <c r="J9" s="15" t="s">
        <v>67</v>
      </c>
      <c r="K9" s="6" t="s">
        <v>17</v>
      </c>
      <c r="L9" s="7">
        <v>1.825</v>
      </c>
      <c r="M9" s="8">
        <v>3</v>
      </c>
      <c r="N9" s="9" t="s">
        <v>23</v>
      </c>
      <c r="O9" s="8">
        <f t="shared" si="4"/>
        <v>15</v>
      </c>
      <c r="P9" s="27">
        <f t="shared" si="0"/>
        <v>2.201249999999999</v>
      </c>
      <c r="Q9" s="10">
        <f t="shared" si="5"/>
        <v>2.5362499999999986</v>
      </c>
      <c r="R9" s="11">
        <f t="shared" si="1"/>
        <v>17.536249999999999</v>
      </c>
      <c r="S9" s="12">
        <f t="shared" si="2"/>
        <v>0.5714285714285714</v>
      </c>
      <c r="T9" s="13">
        <f t="shared" si="3"/>
        <v>0.16908333333333328</v>
      </c>
      <c r="U9" s="14">
        <f>COUNTIF(K$3:$K9,1)</f>
        <v>4</v>
      </c>
      <c r="V9">
        <v>7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5.75" customHeight="1" x14ac:dyDescent="0.2">
      <c r="A10" s="3">
        <v>8</v>
      </c>
      <c r="B10" s="4">
        <v>42918</v>
      </c>
      <c r="C10" s="3" t="s">
        <v>68</v>
      </c>
      <c r="D10" s="3" t="s">
        <v>40</v>
      </c>
      <c r="E10" s="3">
        <v>1</v>
      </c>
      <c r="F10" s="37" t="s">
        <v>69</v>
      </c>
      <c r="G10" s="3" t="s">
        <v>26</v>
      </c>
      <c r="H10" s="3" t="s">
        <v>30</v>
      </c>
      <c r="I10" s="3" t="s">
        <v>14</v>
      </c>
      <c r="J10" s="15" t="s">
        <v>70</v>
      </c>
      <c r="K10" s="6" t="s">
        <v>17</v>
      </c>
      <c r="L10" s="7">
        <v>1.72</v>
      </c>
      <c r="M10" s="8">
        <v>5</v>
      </c>
      <c r="N10" s="9" t="s">
        <v>23</v>
      </c>
      <c r="O10" s="8">
        <f t="shared" si="4"/>
        <v>20</v>
      </c>
      <c r="P10" s="27">
        <f t="shared" si="0"/>
        <v>3.17</v>
      </c>
      <c r="Q10" s="10">
        <f t="shared" si="5"/>
        <v>5.7062499999999989</v>
      </c>
      <c r="R10" s="11">
        <f t="shared" si="1"/>
        <v>25.706249999999997</v>
      </c>
      <c r="S10" s="12">
        <f t="shared" si="2"/>
        <v>0.625</v>
      </c>
      <c r="T10" s="13">
        <f t="shared" si="3"/>
        <v>0.28531249999999986</v>
      </c>
      <c r="U10" s="14">
        <f>COUNTIF(K$3:$K10,1)</f>
        <v>5</v>
      </c>
      <c r="V10">
        <v>8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6.5" customHeight="1" x14ac:dyDescent="0.2">
      <c r="A11" s="3">
        <v>9</v>
      </c>
      <c r="B11" s="4">
        <v>42918</v>
      </c>
      <c r="C11" s="3" t="s">
        <v>71</v>
      </c>
      <c r="D11" s="3" t="s">
        <v>40</v>
      </c>
      <c r="E11" s="3">
        <v>1</v>
      </c>
      <c r="F11" s="3" t="s">
        <v>63</v>
      </c>
      <c r="G11" s="3" t="s">
        <v>26</v>
      </c>
      <c r="H11" s="3" t="s">
        <v>42</v>
      </c>
      <c r="I11" s="3" t="s">
        <v>14</v>
      </c>
      <c r="J11" s="15" t="s">
        <v>72</v>
      </c>
      <c r="K11" s="6" t="s">
        <v>17</v>
      </c>
      <c r="L11" s="7">
        <v>1.98</v>
      </c>
      <c r="M11" s="8">
        <v>3</v>
      </c>
      <c r="N11" s="9" t="s">
        <v>15</v>
      </c>
      <c r="O11" s="8">
        <f t="shared" si="4"/>
        <v>23</v>
      </c>
      <c r="P11" s="27">
        <f t="shared" si="0"/>
        <v>2.9399999999999995</v>
      </c>
      <c r="Q11" s="10">
        <f t="shared" si="5"/>
        <v>8.6462499999999984</v>
      </c>
      <c r="R11" s="11">
        <f t="shared" si="1"/>
        <v>31.646249999999998</v>
      </c>
      <c r="S11" s="12">
        <f t="shared" si="2"/>
        <v>0.66666666666666663</v>
      </c>
      <c r="T11" s="13">
        <f t="shared" si="3"/>
        <v>0.37592391304347822</v>
      </c>
      <c r="U11" s="14">
        <f>COUNTIF(K$3:$K11,1)</f>
        <v>6</v>
      </c>
      <c r="V11">
        <v>9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6.5" customHeight="1" x14ac:dyDescent="0.2">
      <c r="A12" s="3">
        <v>10</v>
      </c>
      <c r="B12" s="4">
        <v>42918</v>
      </c>
      <c r="C12" s="3" t="s">
        <v>68</v>
      </c>
      <c r="D12" s="3" t="s">
        <v>40</v>
      </c>
      <c r="E12" s="3">
        <v>1</v>
      </c>
      <c r="F12" s="3" t="s">
        <v>63</v>
      </c>
      <c r="G12" s="3" t="s">
        <v>26</v>
      </c>
      <c r="H12" s="3" t="s">
        <v>30</v>
      </c>
      <c r="I12" s="3" t="s">
        <v>14</v>
      </c>
      <c r="J12" s="15" t="s">
        <v>46</v>
      </c>
      <c r="K12" s="6" t="s">
        <v>17</v>
      </c>
      <c r="L12" s="7">
        <v>1.8</v>
      </c>
      <c r="M12" s="8">
        <v>7</v>
      </c>
      <c r="N12" s="9" t="s">
        <v>23</v>
      </c>
      <c r="O12" s="8">
        <f t="shared" si="4"/>
        <v>30</v>
      </c>
      <c r="P12" s="27">
        <f t="shared" si="0"/>
        <v>4.9699999999999989</v>
      </c>
      <c r="Q12" s="10">
        <f t="shared" si="5"/>
        <v>13.616249999999997</v>
      </c>
      <c r="R12" s="11">
        <f t="shared" si="1"/>
        <v>43.616249999999994</v>
      </c>
      <c r="S12" s="12">
        <f t="shared" si="2"/>
        <v>0.7</v>
      </c>
      <c r="T12" s="13">
        <f t="shared" si="3"/>
        <v>0.45387499999999981</v>
      </c>
      <c r="U12" s="14">
        <f>COUNTIF(K$3:$K12,1)</f>
        <v>7</v>
      </c>
      <c r="V12">
        <v>10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12.75" x14ac:dyDescent="0.2">
      <c r="A13" s="3">
        <v>11</v>
      </c>
      <c r="B13" s="4">
        <v>42918</v>
      </c>
      <c r="C13" s="3" t="s">
        <v>73</v>
      </c>
      <c r="D13" s="3" t="s">
        <v>28</v>
      </c>
      <c r="E13" s="3">
        <v>1</v>
      </c>
      <c r="F13" s="3" t="s">
        <v>74</v>
      </c>
      <c r="G13" s="3" t="s">
        <v>29</v>
      </c>
      <c r="H13" s="3" t="s">
        <v>42</v>
      </c>
      <c r="I13" s="3" t="s">
        <v>31</v>
      </c>
      <c r="J13" s="35" t="s">
        <v>32</v>
      </c>
      <c r="K13" s="6" t="s">
        <v>17</v>
      </c>
      <c r="L13" s="7">
        <v>1</v>
      </c>
      <c r="M13" s="8">
        <v>2</v>
      </c>
      <c r="N13" s="9" t="s">
        <v>15</v>
      </c>
      <c r="O13" s="8">
        <f t="shared" si="4"/>
        <v>32</v>
      </c>
      <c r="P13" s="36">
        <f t="shared" si="0"/>
        <v>0</v>
      </c>
      <c r="Q13" s="10">
        <f t="shared" si="5"/>
        <v>13.616249999999997</v>
      </c>
      <c r="R13" s="11">
        <f t="shared" si="1"/>
        <v>45.616249999999994</v>
      </c>
      <c r="S13" s="12">
        <f t="shared" si="2"/>
        <v>0.72727272727272729</v>
      </c>
      <c r="T13" s="13">
        <f t="shared" si="3"/>
        <v>0.4255078124999998</v>
      </c>
      <c r="U13" s="14">
        <f>COUNTIF(K$3:$K13,1)</f>
        <v>8</v>
      </c>
      <c r="V13">
        <v>11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2.75" x14ac:dyDescent="0.2">
      <c r="A14" s="3">
        <v>12</v>
      </c>
      <c r="B14" s="4">
        <v>42918</v>
      </c>
      <c r="C14" s="3" t="s">
        <v>73</v>
      </c>
      <c r="D14" s="3" t="s">
        <v>28</v>
      </c>
      <c r="E14" s="3">
        <v>1</v>
      </c>
      <c r="F14" s="3" t="s">
        <v>75</v>
      </c>
      <c r="G14" s="3" t="s">
        <v>29</v>
      </c>
      <c r="H14" s="3" t="s">
        <v>42</v>
      </c>
      <c r="I14" s="3" t="s">
        <v>31</v>
      </c>
      <c r="J14" s="15" t="s">
        <v>38</v>
      </c>
      <c r="K14" s="6" t="s">
        <v>17</v>
      </c>
      <c r="L14" s="7">
        <v>3.2</v>
      </c>
      <c r="M14" s="8">
        <v>1</v>
      </c>
      <c r="N14" s="9" t="s">
        <v>23</v>
      </c>
      <c r="O14" s="8">
        <f t="shared" si="4"/>
        <v>33</v>
      </c>
      <c r="P14" s="27">
        <f t="shared" si="0"/>
        <v>2.04</v>
      </c>
      <c r="Q14" s="10">
        <f t="shared" si="5"/>
        <v>15.656249999999996</v>
      </c>
      <c r="R14" s="11">
        <f t="shared" si="1"/>
        <v>48.65625</v>
      </c>
      <c r="S14" s="12">
        <f t="shared" si="2"/>
        <v>0.75</v>
      </c>
      <c r="T14" s="13">
        <f t="shared" si="3"/>
        <v>0.47443181818181818</v>
      </c>
      <c r="U14" s="14">
        <f>COUNTIF(K$3:$K14,1)</f>
        <v>9</v>
      </c>
      <c r="V14">
        <v>12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6.5" customHeight="1" x14ac:dyDescent="0.2">
      <c r="A15" s="3">
        <v>13</v>
      </c>
      <c r="B15" s="4">
        <v>42918</v>
      </c>
      <c r="C15" s="3" t="s">
        <v>68</v>
      </c>
      <c r="D15" s="3" t="s">
        <v>40</v>
      </c>
      <c r="E15" s="3">
        <v>1</v>
      </c>
      <c r="F15" s="3" t="s">
        <v>76</v>
      </c>
      <c r="G15" s="3" t="s">
        <v>26</v>
      </c>
      <c r="H15" s="3" t="s">
        <v>27</v>
      </c>
      <c r="I15" s="3" t="s">
        <v>14</v>
      </c>
      <c r="J15" s="15" t="s">
        <v>46</v>
      </c>
      <c r="K15" s="6" t="s">
        <v>17</v>
      </c>
      <c r="L15" s="7">
        <v>2.4300000000000002</v>
      </c>
      <c r="M15" s="8">
        <v>1</v>
      </c>
      <c r="N15" s="9" t="s">
        <v>23</v>
      </c>
      <c r="O15" s="8">
        <f t="shared" si="4"/>
        <v>34</v>
      </c>
      <c r="P15" s="27">
        <f t="shared" si="0"/>
        <v>1.3085</v>
      </c>
      <c r="Q15" s="10">
        <f t="shared" si="5"/>
        <v>16.964749999999995</v>
      </c>
      <c r="R15" s="11">
        <f t="shared" si="1"/>
        <v>50.964749999999995</v>
      </c>
      <c r="S15" s="12">
        <f t="shared" si="2"/>
        <v>0.76923076923076927</v>
      </c>
      <c r="T15" s="13">
        <f t="shared" si="3"/>
        <v>0.49896323529411751</v>
      </c>
      <c r="U15" s="14">
        <f>COUNTIF(K$3:$K15,1)</f>
        <v>10</v>
      </c>
      <c r="V15">
        <v>13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2.75" x14ac:dyDescent="0.2">
      <c r="A16" s="3">
        <v>14</v>
      </c>
      <c r="B16" s="4">
        <v>42918</v>
      </c>
      <c r="C16" s="3" t="s">
        <v>71</v>
      </c>
      <c r="D16" s="3" t="s">
        <v>40</v>
      </c>
      <c r="E16" s="3">
        <v>1</v>
      </c>
      <c r="F16" s="3" t="s">
        <v>77</v>
      </c>
      <c r="G16" s="3" t="s">
        <v>26</v>
      </c>
      <c r="H16" s="3" t="s">
        <v>30</v>
      </c>
      <c r="I16" s="3" t="s">
        <v>31</v>
      </c>
      <c r="J16" s="35" t="s">
        <v>72</v>
      </c>
      <c r="K16" s="6" t="s">
        <v>17</v>
      </c>
      <c r="L16" s="7">
        <v>1</v>
      </c>
      <c r="M16" s="8">
        <v>3</v>
      </c>
      <c r="N16" s="9" t="s">
        <v>23</v>
      </c>
      <c r="O16" s="8">
        <f t="shared" si="4"/>
        <v>37</v>
      </c>
      <c r="P16" s="36">
        <f t="shared" si="0"/>
        <v>-0.15000000000000036</v>
      </c>
      <c r="Q16" s="10">
        <f t="shared" si="5"/>
        <v>16.814749999999997</v>
      </c>
      <c r="R16" s="11">
        <f t="shared" si="1"/>
        <v>53.814749999999997</v>
      </c>
      <c r="S16" s="12">
        <f t="shared" si="2"/>
        <v>0.7857142857142857</v>
      </c>
      <c r="T16" s="13">
        <f t="shared" si="3"/>
        <v>0.4544527027027026</v>
      </c>
      <c r="U16" s="14">
        <f>COUNTIF(K$3:$K16,1)</f>
        <v>11</v>
      </c>
      <c r="V16">
        <v>14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5.75" customHeight="1" x14ac:dyDescent="0.2">
      <c r="A17" s="3">
        <v>15</v>
      </c>
      <c r="B17" s="4">
        <v>42919</v>
      </c>
      <c r="C17" s="3" t="s">
        <v>78</v>
      </c>
      <c r="D17" s="3" t="s">
        <v>39</v>
      </c>
      <c r="E17" s="3">
        <v>1</v>
      </c>
      <c r="F17" s="37" t="s">
        <v>79</v>
      </c>
      <c r="G17" s="3" t="s">
        <v>29</v>
      </c>
      <c r="H17" s="3" t="s">
        <v>42</v>
      </c>
      <c r="I17" s="3" t="s">
        <v>14</v>
      </c>
      <c r="J17" s="15" t="s">
        <v>80</v>
      </c>
      <c r="K17" s="6" t="s">
        <v>17</v>
      </c>
      <c r="L17" s="7">
        <v>2.0299999999999998</v>
      </c>
      <c r="M17" s="8">
        <v>1.5</v>
      </c>
      <c r="N17" s="9" t="s">
        <v>15</v>
      </c>
      <c r="O17" s="8">
        <f t="shared" si="4"/>
        <v>38.5</v>
      </c>
      <c r="P17" s="27">
        <f t="shared" si="0"/>
        <v>1.5449999999999999</v>
      </c>
      <c r="Q17" s="10">
        <f t="shared" si="5"/>
        <v>18.359749999999998</v>
      </c>
      <c r="R17" s="11">
        <f t="shared" si="1"/>
        <v>56.859749999999998</v>
      </c>
      <c r="S17" s="12">
        <f t="shared" si="2"/>
        <v>0.8</v>
      </c>
      <c r="T17" s="13">
        <f t="shared" si="3"/>
        <v>0.47687662337662334</v>
      </c>
      <c r="U17" s="14">
        <f>COUNTIF(K$3:$K17,1)</f>
        <v>12</v>
      </c>
      <c r="V17">
        <v>15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5.75" customHeight="1" x14ac:dyDescent="0.2">
      <c r="A18" s="3">
        <v>16</v>
      </c>
      <c r="B18" s="4">
        <v>42919</v>
      </c>
      <c r="C18" s="3" t="s">
        <v>81</v>
      </c>
      <c r="D18" s="3" t="s">
        <v>40</v>
      </c>
      <c r="E18" s="3">
        <v>1</v>
      </c>
      <c r="F18" s="3">
        <v>2</v>
      </c>
      <c r="G18" s="3" t="s">
        <v>26</v>
      </c>
      <c r="H18" s="3" t="s">
        <v>30</v>
      </c>
      <c r="I18" s="3" t="s">
        <v>14</v>
      </c>
      <c r="J18" s="15" t="s">
        <v>36</v>
      </c>
      <c r="K18" s="6" t="s">
        <v>17</v>
      </c>
      <c r="L18" s="7">
        <v>2</v>
      </c>
      <c r="M18" s="8">
        <v>2</v>
      </c>
      <c r="N18" s="9" t="s">
        <v>23</v>
      </c>
      <c r="O18" s="8">
        <f t="shared" si="4"/>
        <v>40.5</v>
      </c>
      <c r="P18" s="27">
        <f t="shared" si="0"/>
        <v>1.7999999999999998</v>
      </c>
      <c r="Q18" s="10">
        <f t="shared" si="5"/>
        <v>20.159749999999999</v>
      </c>
      <c r="R18" s="11">
        <f t="shared" si="1"/>
        <v>60.659750000000003</v>
      </c>
      <c r="S18" s="12">
        <f t="shared" si="2"/>
        <v>0.8125</v>
      </c>
      <c r="T18" s="13">
        <f t="shared" si="3"/>
        <v>0.49777160493827166</v>
      </c>
      <c r="U18" s="14">
        <f>COUNTIF(K$3:$K18,1)</f>
        <v>13</v>
      </c>
      <c r="V18">
        <v>16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2.75" x14ac:dyDescent="0.2">
      <c r="A19" s="3">
        <v>17</v>
      </c>
      <c r="B19" s="4">
        <v>42919</v>
      </c>
      <c r="C19" s="3" t="s">
        <v>82</v>
      </c>
      <c r="D19" s="3" t="s">
        <v>39</v>
      </c>
      <c r="E19" s="3">
        <v>1</v>
      </c>
      <c r="F19" s="3">
        <v>2</v>
      </c>
      <c r="G19" s="3" t="s">
        <v>29</v>
      </c>
      <c r="H19" s="3" t="s">
        <v>42</v>
      </c>
      <c r="I19" s="3" t="s">
        <v>31</v>
      </c>
      <c r="J19" s="15" t="s">
        <v>64</v>
      </c>
      <c r="K19" s="6" t="s">
        <v>17</v>
      </c>
      <c r="L19" s="7">
        <v>1.95</v>
      </c>
      <c r="M19" s="8">
        <v>2</v>
      </c>
      <c r="N19" s="9" t="s">
        <v>15</v>
      </c>
      <c r="O19" s="8">
        <f t="shared" si="4"/>
        <v>42.5</v>
      </c>
      <c r="P19" s="27">
        <f t="shared" si="0"/>
        <v>1.9</v>
      </c>
      <c r="Q19" s="10">
        <f t="shared" si="5"/>
        <v>22.059749999999998</v>
      </c>
      <c r="R19" s="11">
        <f t="shared" si="1"/>
        <v>64.559749999999994</v>
      </c>
      <c r="S19" s="12">
        <f t="shared" si="2"/>
        <v>0.82352941176470584</v>
      </c>
      <c r="T19" s="13">
        <f t="shared" si="3"/>
        <v>0.51905294117647049</v>
      </c>
      <c r="U19" s="14">
        <f>COUNTIF(K$3:$K19,1)</f>
        <v>14</v>
      </c>
      <c r="V19">
        <v>17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5.5" x14ac:dyDescent="0.2">
      <c r="A20" s="3">
        <v>18</v>
      </c>
      <c r="B20" s="4">
        <v>42919</v>
      </c>
      <c r="C20" s="3" t="s">
        <v>83</v>
      </c>
      <c r="D20" s="3" t="s">
        <v>39</v>
      </c>
      <c r="E20" s="3">
        <v>2</v>
      </c>
      <c r="F20" s="3" t="s">
        <v>84</v>
      </c>
      <c r="G20" s="3" t="s">
        <v>29</v>
      </c>
      <c r="H20" s="3" t="s">
        <v>27</v>
      </c>
      <c r="I20" s="3" t="s">
        <v>31</v>
      </c>
      <c r="J20" s="15" t="s">
        <v>85</v>
      </c>
      <c r="K20" s="6" t="s">
        <v>16</v>
      </c>
      <c r="L20" s="7">
        <v>1.94</v>
      </c>
      <c r="M20" s="8">
        <v>1</v>
      </c>
      <c r="N20" s="9" t="s">
        <v>23</v>
      </c>
      <c r="O20" s="8">
        <f t="shared" si="4"/>
        <v>43.5</v>
      </c>
      <c r="P20" s="29">
        <f t="shared" si="0"/>
        <v>-1</v>
      </c>
      <c r="Q20" s="10">
        <f t="shared" si="5"/>
        <v>21.059749999999998</v>
      </c>
      <c r="R20" s="11">
        <f t="shared" si="1"/>
        <v>64.559749999999994</v>
      </c>
      <c r="S20" s="12">
        <f t="shared" si="2"/>
        <v>0.77777777777777779</v>
      </c>
      <c r="T20" s="13">
        <f t="shared" si="3"/>
        <v>0.48413218390804585</v>
      </c>
      <c r="U20" s="14">
        <f>COUNTIF(K$3:$K20,1)</f>
        <v>14</v>
      </c>
      <c r="V20">
        <v>18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5.75" customHeight="1" x14ac:dyDescent="0.2">
      <c r="A21" s="3">
        <v>19</v>
      </c>
      <c r="B21" s="4">
        <v>42920</v>
      </c>
      <c r="C21" s="3" t="s">
        <v>86</v>
      </c>
      <c r="D21" s="3" t="s">
        <v>40</v>
      </c>
      <c r="E21" s="3">
        <v>1</v>
      </c>
      <c r="F21" s="37" t="s">
        <v>47</v>
      </c>
      <c r="G21" s="3" t="s">
        <v>26</v>
      </c>
      <c r="H21" s="3" t="s">
        <v>30</v>
      </c>
      <c r="I21" s="3" t="s">
        <v>14</v>
      </c>
      <c r="J21" s="5" t="s">
        <v>87</v>
      </c>
      <c r="K21" s="6" t="s">
        <v>16</v>
      </c>
      <c r="L21" s="7">
        <v>1.95</v>
      </c>
      <c r="M21" s="8">
        <v>2</v>
      </c>
      <c r="N21" s="9" t="s">
        <v>23</v>
      </c>
      <c r="O21" s="8">
        <f t="shared" si="4"/>
        <v>45.5</v>
      </c>
      <c r="P21" s="29">
        <f t="shared" si="0"/>
        <v>-2</v>
      </c>
      <c r="Q21" s="10">
        <f t="shared" si="5"/>
        <v>19.059749999999998</v>
      </c>
      <c r="R21" s="11">
        <f t="shared" si="1"/>
        <v>64.559749999999994</v>
      </c>
      <c r="S21" s="12">
        <f t="shared" si="2"/>
        <v>0.73684210526315785</v>
      </c>
      <c r="T21" s="13">
        <f t="shared" si="3"/>
        <v>0.41889560439560425</v>
      </c>
      <c r="U21" s="14">
        <f>COUNTIF(K$3:$K21,1)</f>
        <v>14</v>
      </c>
      <c r="V21">
        <v>19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25.5" x14ac:dyDescent="0.2">
      <c r="A22" s="3">
        <v>20</v>
      </c>
      <c r="B22" s="4">
        <v>42920</v>
      </c>
      <c r="C22" s="3" t="s">
        <v>88</v>
      </c>
      <c r="D22" s="3" t="s">
        <v>39</v>
      </c>
      <c r="E22" s="3">
        <v>2</v>
      </c>
      <c r="F22" s="3" t="s">
        <v>89</v>
      </c>
      <c r="G22" s="3" t="s">
        <v>29</v>
      </c>
      <c r="H22" s="3" t="s">
        <v>42</v>
      </c>
      <c r="I22" s="3" t="s">
        <v>14</v>
      </c>
      <c r="J22" s="15" t="s">
        <v>90</v>
      </c>
      <c r="K22" s="6" t="s">
        <v>16</v>
      </c>
      <c r="L22" s="7">
        <v>1.94</v>
      </c>
      <c r="M22" s="8">
        <v>2</v>
      </c>
      <c r="N22" s="9" t="s">
        <v>15</v>
      </c>
      <c r="O22" s="8">
        <f t="shared" si="4"/>
        <v>47.5</v>
      </c>
      <c r="P22" s="29">
        <f t="shared" si="0"/>
        <v>-2</v>
      </c>
      <c r="Q22" s="10">
        <f t="shared" si="5"/>
        <v>17.059749999999998</v>
      </c>
      <c r="R22" s="11">
        <f t="shared" si="1"/>
        <v>64.559749999999994</v>
      </c>
      <c r="S22" s="12">
        <f t="shared" si="2"/>
        <v>0.7</v>
      </c>
      <c r="T22" s="13">
        <f t="shared" si="3"/>
        <v>0.35915263157894722</v>
      </c>
      <c r="U22" s="14">
        <f>COUNTIF(K$3:$K22,1)</f>
        <v>14</v>
      </c>
      <c r="V22">
        <v>20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38.25" x14ac:dyDescent="0.2">
      <c r="A23" s="3">
        <v>21</v>
      </c>
      <c r="B23" s="4">
        <v>42920</v>
      </c>
      <c r="C23" s="3" t="s">
        <v>91</v>
      </c>
      <c r="D23" s="3" t="s">
        <v>34</v>
      </c>
      <c r="E23" s="3">
        <v>3</v>
      </c>
      <c r="F23" s="3" t="s">
        <v>92</v>
      </c>
      <c r="G23" s="3" t="s">
        <v>26</v>
      </c>
      <c r="H23" s="3" t="s">
        <v>42</v>
      </c>
      <c r="I23" s="3" t="s">
        <v>14</v>
      </c>
      <c r="J23" s="15" t="s">
        <v>93</v>
      </c>
      <c r="K23" s="6" t="s">
        <v>16</v>
      </c>
      <c r="L23" s="7">
        <v>1.9</v>
      </c>
      <c r="M23" s="8">
        <v>2</v>
      </c>
      <c r="N23" s="9" t="s">
        <v>15</v>
      </c>
      <c r="O23" s="8">
        <f t="shared" si="4"/>
        <v>49.5</v>
      </c>
      <c r="P23" s="29">
        <f t="shared" si="0"/>
        <v>-2</v>
      </c>
      <c r="Q23" s="10">
        <f t="shared" si="5"/>
        <v>15.059749999999998</v>
      </c>
      <c r="R23" s="11">
        <f t="shared" si="1"/>
        <v>64.559749999999994</v>
      </c>
      <c r="S23" s="12">
        <f t="shared" si="2"/>
        <v>0.66666666666666663</v>
      </c>
      <c r="T23" s="13">
        <f t="shared" si="3"/>
        <v>0.30423737373737364</v>
      </c>
      <c r="U23" s="14">
        <f>COUNTIF(K$3:$K23,1)</f>
        <v>14</v>
      </c>
      <c r="V23">
        <v>21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6.5" customHeight="1" x14ac:dyDescent="0.2">
      <c r="A24" s="3">
        <v>22</v>
      </c>
      <c r="B24" s="4">
        <v>42920</v>
      </c>
      <c r="C24" s="3" t="s">
        <v>94</v>
      </c>
      <c r="D24" s="3" t="s">
        <v>34</v>
      </c>
      <c r="E24" s="3">
        <v>1</v>
      </c>
      <c r="F24" s="3" t="s">
        <v>43</v>
      </c>
      <c r="G24" s="3" t="s">
        <v>26</v>
      </c>
      <c r="H24" s="3" t="s">
        <v>30</v>
      </c>
      <c r="I24" s="3" t="s">
        <v>14</v>
      </c>
      <c r="J24" s="5" t="s">
        <v>95</v>
      </c>
      <c r="K24" s="6" t="s">
        <v>16</v>
      </c>
      <c r="L24" s="7">
        <v>2</v>
      </c>
      <c r="M24" s="8">
        <v>1</v>
      </c>
      <c r="N24" s="9" t="s">
        <v>23</v>
      </c>
      <c r="O24" s="8">
        <f t="shared" si="4"/>
        <v>50.5</v>
      </c>
      <c r="P24" s="29">
        <f t="shared" si="0"/>
        <v>-1</v>
      </c>
      <c r="Q24" s="10">
        <f t="shared" si="5"/>
        <v>14.059749999999998</v>
      </c>
      <c r="R24" s="11">
        <f t="shared" si="1"/>
        <v>64.559749999999994</v>
      </c>
      <c r="S24" s="12">
        <f t="shared" si="2"/>
        <v>0.63636363636363635</v>
      </c>
      <c r="T24" s="13">
        <f t="shared" si="3"/>
        <v>0.27841089108910877</v>
      </c>
      <c r="U24" s="14">
        <f>COUNTIF(K$3:$K24,1)</f>
        <v>14</v>
      </c>
      <c r="V24">
        <v>22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6.5" customHeight="1" x14ac:dyDescent="0.2">
      <c r="A25" s="3">
        <v>23</v>
      </c>
      <c r="B25" s="4">
        <v>42920</v>
      </c>
      <c r="C25" s="3" t="s">
        <v>96</v>
      </c>
      <c r="D25" s="3" t="s">
        <v>34</v>
      </c>
      <c r="E25" s="3">
        <v>1</v>
      </c>
      <c r="F25" s="3" t="s">
        <v>97</v>
      </c>
      <c r="G25" s="3" t="s">
        <v>29</v>
      </c>
      <c r="H25" s="3" t="s">
        <v>27</v>
      </c>
      <c r="I25" s="3" t="s">
        <v>14</v>
      </c>
      <c r="J25" s="15" t="s">
        <v>44</v>
      </c>
      <c r="K25" s="6" t="s">
        <v>17</v>
      </c>
      <c r="L25" s="7">
        <v>1.95</v>
      </c>
      <c r="M25" s="8">
        <v>1.5</v>
      </c>
      <c r="N25" s="9" t="s">
        <v>23</v>
      </c>
      <c r="O25" s="8">
        <f t="shared" si="4"/>
        <v>52</v>
      </c>
      <c r="P25" s="27">
        <f t="shared" si="0"/>
        <v>1.2787499999999996</v>
      </c>
      <c r="Q25" s="10">
        <f t="shared" si="5"/>
        <v>15.338499999999996</v>
      </c>
      <c r="R25" s="11">
        <f t="shared" si="1"/>
        <v>67.338499999999996</v>
      </c>
      <c r="S25" s="12">
        <f t="shared" si="2"/>
        <v>0.65217391304347827</v>
      </c>
      <c r="T25" s="13">
        <f t="shared" si="3"/>
        <v>0.2949711538461538</v>
      </c>
      <c r="U25" s="14">
        <f>COUNTIF(K$3:$K25,1)</f>
        <v>15</v>
      </c>
      <c r="V25">
        <v>23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2.75" x14ac:dyDescent="0.2">
      <c r="A26" s="3">
        <v>24</v>
      </c>
      <c r="B26" s="4">
        <v>42920</v>
      </c>
      <c r="C26" s="3" t="s">
        <v>86</v>
      </c>
      <c r="D26" s="3" t="s">
        <v>40</v>
      </c>
      <c r="E26" s="3">
        <v>1</v>
      </c>
      <c r="F26" s="3">
        <v>2</v>
      </c>
      <c r="G26" s="3" t="s">
        <v>26</v>
      </c>
      <c r="H26" s="3" t="s">
        <v>42</v>
      </c>
      <c r="I26" s="3" t="s">
        <v>31</v>
      </c>
      <c r="J26" s="5" t="s">
        <v>45</v>
      </c>
      <c r="K26" s="6" t="s">
        <v>16</v>
      </c>
      <c r="L26" s="7">
        <v>2.27</v>
      </c>
      <c r="M26" s="8">
        <v>2.5</v>
      </c>
      <c r="N26" s="9" t="s">
        <v>15</v>
      </c>
      <c r="O26" s="8">
        <f t="shared" si="4"/>
        <v>54.5</v>
      </c>
      <c r="P26" s="29">
        <f t="shared" si="0"/>
        <v>-2.5</v>
      </c>
      <c r="Q26" s="10">
        <f t="shared" si="5"/>
        <v>12.838499999999996</v>
      </c>
      <c r="R26" s="11">
        <f t="shared" si="1"/>
        <v>67.338499999999996</v>
      </c>
      <c r="S26" s="12">
        <f t="shared" si="2"/>
        <v>0.625</v>
      </c>
      <c r="T26" s="13">
        <f t="shared" si="3"/>
        <v>0.23556880733944946</v>
      </c>
      <c r="U26" s="14">
        <f>COUNTIF(K$3:$K26,1)</f>
        <v>15</v>
      </c>
      <c r="V26">
        <v>24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25.5" x14ac:dyDescent="0.2">
      <c r="A27" s="3">
        <v>25</v>
      </c>
      <c r="B27" s="4">
        <v>42921</v>
      </c>
      <c r="C27" s="3" t="s">
        <v>98</v>
      </c>
      <c r="D27" s="3" t="s">
        <v>39</v>
      </c>
      <c r="E27" s="3">
        <v>2</v>
      </c>
      <c r="F27" s="3" t="s">
        <v>99</v>
      </c>
      <c r="G27" s="3" t="s">
        <v>29</v>
      </c>
      <c r="H27" s="3" t="s">
        <v>42</v>
      </c>
      <c r="I27" s="3" t="s">
        <v>14</v>
      </c>
      <c r="J27" s="15" t="s">
        <v>100</v>
      </c>
      <c r="K27" s="6" t="s">
        <v>17</v>
      </c>
      <c r="L27" s="7">
        <v>2.0609999999999999</v>
      </c>
      <c r="M27" s="8">
        <v>1.5</v>
      </c>
      <c r="N27" s="9" t="s">
        <v>15</v>
      </c>
      <c r="O27" s="8">
        <f t="shared" si="4"/>
        <v>56</v>
      </c>
      <c r="P27" s="27">
        <f t="shared" si="0"/>
        <v>1.5914999999999999</v>
      </c>
      <c r="Q27" s="10">
        <f t="shared" si="5"/>
        <v>14.429999999999996</v>
      </c>
      <c r="R27" s="11">
        <f t="shared" si="1"/>
        <v>70.429999999999993</v>
      </c>
      <c r="S27" s="12">
        <f t="shared" si="2"/>
        <v>0.64</v>
      </c>
      <c r="T27" s="13">
        <f t="shared" si="3"/>
        <v>0.25767857142857131</v>
      </c>
      <c r="U27" s="14">
        <f>COUNTIF(K$3:$K27,1)</f>
        <v>16</v>
      </c>
      <c r="V27">
        <v>25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38.25" x14ac:dyDescent="0.2">
      <c r="A28" s="3">
        <v>26</v>
      </c>
      <c r="B28" s="4">
        <v>42921</v>
      </c>
      <c r="C28" s="3" t="s">
        <v>101</v>
      </c>
      <c r="D28" s="3" t="s">
        <v>39</v>
      </c>
      <c r="E28" s="3">
        <v>3</v>
      </c>
      <c r="F28" s="3" t="s">
        <v>102</v>
      </c>
      <c r="G28" s="3" t="s">
        <v>26</v>
      </c>
      <c r="H28" s="3" t="s">
        <v>42</v>
      </c>
      <c r="I28" s="3" t="s">
        <v>14</v>
      </c>
      <c r="J28" s="15" t="s">
        <v>103</v>
      </c>
      <c r="K28" s="6" t="s">
        <v>17</v>
      </c>
      <c r="L28" s="7">
        <v>1.9159999999999999</v>
      </c>
      <c r="M28" s="8">
        <v>3</v>
      </c>
      <c r="N28" s="9" t="s">
        <v>15</v>
      </c>
      <c r="O28" s="8">
        <f t="shared" si="4"/>
        <v>59</v>
      </c>
      <c r="P28" s="27">
        <f t="shared" si="0"/>
        <v>2.7479999999999993</v>
      </c>
      <c r="Q28" s="10">
        <f t="shared" si="5"/>
        <v>17.177999999999997</v>
      </c>
      <c r="R28" s="11">
        <f t="shared" si="1"/>
        <v>76.177999999999997</v>
      </c>
      <c r="S28" s="12">
        <f t="shared" si="2"/>
        <v>0.65384615384615385</v>
      </c>
      <c r="T28" s="13">
        <f t="shared" si="3"/>
        <v>0.2911525423728813</v>
      </c>
      <c r="U28" s="14">
        <f>COUNTIF(K$3:$K28,1)</f>
        <v>17</v>
      </c>
      <c r="V28">
        <v>26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38.25" x14ac:dyDescent="0.2">
      <c r="A29" s="3">
        <v>27</v>
      </c>
      <c r="B29" s="4">
        <v>42921</v>
      </c>
      <c r="C29" s="3" t="s">
        <v>104</v>
      </c>
      <c r="D29" s="3" t="s">
        <v>34</v>
      </c>
      <c r="E29" s="3">
        <v>3</v>
      </c>
      <c r="F29" s="3" t="s">
        <v>105</v>
      </c>
      <c r="G29" s="3" t="s">
        <v>26</v>
      </c>
      <c r="H29" s="3" t="s">
        <v>30</v>
      </c>
      <c r="I29" s="3" t="s">
        <v>14</v>
      </c>
      <c r="J29" s="15" t="s">
        <v>106</v>
      </c>
      <c r="K29" s="6" t="s">
        <v>16</v>
      </c>
      <c r="L29" s="7">
        <v>7.7</v>
      </c>
      <c r="M29" s="8">
        <v>0.5</v>
      </c>
      <c r="N29" s="9" t="s">
        <v>23</v>
      </c>
      <c r="O29" s="8">
        <f t="shared" si="4"/>
        <v>59.5</v>
      </c>
      <c r="P29" s="29">
        <f t="shared" si="0"/>
        <v>-0.5</v>
      </c>
      <c r="Q29" s="10">
        <f t="shared" si="5"/>
        <v>16.677999999999997</v>
      </c>
      <c r="R29" s="11">
        <f t="shared" si="1"/>
        <v>76.177999999999997</v>
      </c>
      <c r="S29" s="12">
        <f t="shared" si="2"/>
        <v>0.62962962962962965</v>
      </c>
      <c r="T29" s="13">
        <f t="shared" si="3"/>
        <v>0.2803025210084033</v>
      </c>
      <c r="U29" s="14">
        <f>COUNTIF(K$3:$K29,1)</f>
        <v>17</v>
      </c>
      <c r="V29">
        <v>27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5.75" customHeight="1" x14ac:dyDescent="0.2">
      <c r="A30" s="3">
        <v>28</v>
      </c>
      <c r="B30" s="4">
        <v>42921</v>
      </c>
      <c r="C30" s="3" t="s">
        <v>107</v>
      </c>
      <c r="D30" s="3" t="s">
        <v>40</v>
      </c>
      <c r="E30" s="3">
        <v>1</v>
      </c>
      <c r="F30" s="3" t="s">
        <v>108</v>
      </c>
      <c r="G30" s="3" t="s">
        <v>26</v>
      </c>
      <c r="H30" s="3" t="s">
        <v>30</v>
      </c>
      <c r="I30" s="3" t="s">
        <v>14</v>
      </c>
      <c r="J30" s="35" t="s">
        <v>109</v>
      </c>
      <c r="K30" s="6" t="s">
        <v>16</v>
      </c>
      <c r="L30" s="7">
        <v>1.95</v>
      </c>
      <c r="M30" s="8">
        <v>1.5</v>
      </c>
      <c r="N30" s="9" t="s">
        <v>23</v>
      </c>
      <c r="O30" s="8">
        <f t="shared" si="4"/>
        <v>61</v>
      </c>
      <c r="P30" s="29">
        <f t="shared" si="0"/>
        <v>-1.5</v>
      </c>
      <c r="Q30" s="10">
        <f t="shared" si="5"/>
        <v>15.177999999999997</v>
      </c>
      <c r="R30" s="11">
        <f t="shared" si="1"/>
        <v>76.177999999999997</v>
      </c>
      <c r="S30" s="12">
        <f t="shared" si="2"/>
        <v>0.6071428571428571</v>
      </c>
      <c r="T30" s="13">
        <f t="shared" si="3"/>
        <v>0.2488196721311475</v>
      </c>
      <c r="U30" s="14">
        <f>COUNTIF(K$3:$K30,1)</f>
        <v>17</v>
      </c>
      <c r="V30">
        <v>28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6.5" customHeight="1" x14ac:dyDescent="0.2">
      <c r="A31" s="3">
        <v>29</v>
      </c>
      <c r="B31" s="4">
        <v>42921</v>
      </c>
      <c r="C31" s="3" t="s">
        <v>107</v>
      </c>
      <c r="D31" s="3" t="s">
        <v>40</v>
      </c>
      <c r="E31" s="3">
        <v>1</v>
      </c>
      <c r="F31" s="3" t="s">
        <v>110</v>
      </c>
      <c r="G31" s="3" t="s">
        <v>26</v>
      </c>
      <c r="H31" s="3" t="s">
        <v>42</v>
      </c>
      <c r="I31" s="3" t="s">
        <v>14</v>
      </c>
      <c r="J31" s="5" t="s">
        <v>109</v>
      </c>
      <c r="K31" s="6" t="s">
        <v>16</v>
      </c>
      <c r="L31" s="7">
        <v>3.7</v>
      </c>
      <c r="M31" s="8">
        <v>0.5</v>
      </c>
      <c r="N31" s="9" t="s">
        <v>15</v>
      </c>
      <c r="O31" s="8">
        <f t="shared" si="4"/>
        <v>61.5</v>
      </c>
      <c r="P31" s="29">
        <f t="shared" si="0"/>
        <v>-0.5</v>
      </c>
      <c r="Q31" s="10">
        <f t="shared" si="5"/>
        <v>14.677999999999997</v>
      </c>
      <c r="R31" s="11">
        <f t="shared" si="1"/>
        <v>76.177999999999997</v>
      </c>
      <c r="S31" s="12">
        <f t="shared" si="2"/>
        <v>0.58620689655172409</v>
      </c>
      <c r="T31" s="13">
        <f t="shared" si="3"/>
        <v>0.23866666666666661</v>
      </c>
      <c r="U31" s="14">
        <f>COUNTIF(K$3:$K31,1)</f>
        <v>17</v>
      </c>
      <c r="V31">
        <v>29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25.5" x14ac:dyDescent="0.2">
      <c r="A32" s="3">
        <v>30</v>
      </c>
      <c r="B32" s="4">
        <v>42922</v>
      </c>
      <c r="C32" s="3" t="s">
        <v>111</v>
      </c>
      <c r="D32" s="3" t="s">
        <v>48</v>
      </c>
      <c r="E32" s="3">
        <v>2</v>
      </c>
      <c r="F32" s="3" t="s">
        <v>112</v>
      </c>
      <c r="G32" s="3" t="s">
        <v>25</v>
      </c>
      <c r="H32" s="3" t="s">
        <v>42</v>
      </c>
      <c r="I32" s="3" t="s">
        <v>14</v>
      </c>
      <c r="J32" s="15" t="s">
        <v>113</v>
      </c>
      <c r="K32" s="6" t="s">
        <v>17</v>
      </c>
      <c r="L32" s="7">
        <v>1.99</v>
      </c>
      <c r="M32" s="8">
        <v>3</v>
      </c>
      <c r="N32" s="9" t="s">
        <v>15</v>
      </c>
      <c r="O32" s="8">
        <f t="shared" si="4"/>
        <v>64.5</v>
      </c>
      <c r="P32" s="27">
        <f t="shared" si="0"/>
        <v>2.9699999999999998</v>
      </c>
      <c r="Q32" s="10">
        <f t="shared" si="5"/>
        <v>17.647999999999996</v>
      </c>
      <c r="R32" s="11">
        <f t="shared" si="1"/>
        <v>82.147999999999996</v>
      </c>
      <c r="S32" s="12">
        <f t="shared" si="2"/>
        <v>0.6</v>
      </c>
      <c r="T32" s="13">
        <f t="shared" si="3"/>
        <v>0.27361240310077511</v>
      </c>
      <c r="U32" s="14">
        <f>COUNTIF(K$3:$K32,1)</f>
        <v>18</v>
      </c>
      <c r="V32">
        <v>30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5.75" customHeight="1" x14ac:dyDescent="0.2">
      <c r="A33" s="3">
        <v>31</v>
      </c>
      <c r="B33" s="4">
        <v>42922</v>
      </c>
      <c r="C33" s="3" t="s">
        <v>114</v>
      </c>
      <c r="D33" s="3" t="s">
        <v>34</v>
      </c>
      <c r="E33" s="3">
        <v>1</v>
      </c>
      <c r="F33" s="3" t="s">
        <v>115</v>
      </c>
      <c r="G33" s="3" t="s">
        <v>29</v>
      </c>
      <c r="H33" s="3" t="s">
        <v>27</v>
      </c>
      <c r="I33" s="3" t="s">
        <v>14</v>
      </c>
      <c r="J33" s="15" t="s">
        <v>116</v>
      </c>
      <c r="K33" s="6" t="s">
        <v>17</v>
      </c>
      <c r="L33" s="7">
        <v>1.9</v>
      </c>
      <c r="M33" s="8">
        <v>1</v>
      </c>
      <c r="N33" s="9" t="s">
        <v>23</v>
      </c>
      <c r="O33" s="8">
        <f t="shared" si="4"/>
        <v>65.5</v>
      </c>
      <c r="P33" s="27">
        <f t="shared" si="0"/>
        <v>0.80499999999999994</v>
      </c>
      <c r="Q33" s="10">
        <f t="shared" si="5"/>
        <v>18.452999999999996</v>
      </c>
      <c r="R33" s="11">
        <f t="shared" si="1"/>
        <v>83.953000000000003</v>
      </c>
      <c r="S33" s="12">
        <f t="shared" si="2"/>
        <v>0.61290322580645162</v>
      </c>
      <c r="T33" s="13">
        <f t="shared" si="3"/>
        <v>0.28172519083969472</v>
      </c>
      <c r="U33" s="14">
        <f>COUNTIF(K$3:$K33,1)</f>
        <v>19</v>
      </c>
      <c r="V33">
        <v>31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25.5" x14ac:dyDescent="0.2">
      <c r="A34" s="3">
        <v>32</v>
      </c>
      <c r="B34" s="4">
        <v>42922</v>
      </c>
      <c r="C34" s="3" t="s">
        <v>117</v>
      </c>
      <c r="D34" s="3" t="s">
        <v>39</v>
      </c>
      <c r="E34" s="3">
        <v>2</v>
      </c>
      <c r="F34" s="3" t="s">
        <v>118</v>
      </c>
      <c r="G34" s="3" t="s">
        <v>26</v>
      </c>
      <c r="H34" s="3" t="s">
        <v>42</v>
      </c>
      <c r="I34" s="3" t="s">
        <v>14</v>
      </c>
      <c r="J34" s="15" t="s">
        <v>119</v>
      </c>
      <c r="K34" s="6" t="s">
        <v>16</v>
      </c>
      <c r="L34" s="7">
        <v>2.1</v>
      </c>
      <c r="M34" s="8">
        <v>2</v>
      </c>
      <c r="N34" s="9" t="s">
        <v>15</v>
      </c>
      <c r="O34" s="8">
        <f t="shared" si="4"/>
        <v>67.5</v>
      </c>
      <c r="P34" s="29">
        <f t="shared" si="0"/>
        <v>-2</v>
      </c>
      <c r="Q34" s="10">
        <f t="shared" si="5"/>
        <v>16.452999999999996</v>
      </c>
      <c r="R34" s="11">
        <f t="shared" si="1"/>
        <v>83.953000000000003</v>
      </c>
      <c r="S34" s="12">
        <f t="shared" si="2"/>
        <v>0.59375</v>
      </c>
      <c r="T34" s="13">
        <f t="shared" si="3"/>
        <v>0.24374814814814819</v>
      </c>
      <c r="U34" s="14">
        <f>COUNTIF(K$3:$K34,1)</f>
        <v>19</v>
      </c>
      <c r="V34">
        <v>32</v>
      </c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25.5" x14ac:dyDescent="0.2">
      <c r="A35" s="3">
        <v>33</v>
      </c>
      <c r="B35" s="4">
        <v>42922</v>
      </c>
      <c r="C35" s="3" t="s">
        <v>120</v>
      </c>
      <c r="D35" s="3" t="s">
        <v>48</v>
      </c>
      <c r="E35" s="3">
        <v>2</v>
      </c>
      <c r="F35" s="3" t="s">
        <v>121</v>
      </c>
      <c r="G35" s="3" t="s">
        <v>26</v>
      </c>
      <c r="H35" s="3" t="s">
        <v>33</v>
      </c>
      <c r="I35" s="3" t="s">
        <v>14</v>
      </c>
      <c r="J35" s="15" t="s">
        <v>122</v>
      </c>
      <c r="K35" s="6" t="s">
        <v>17</v>
      </c>
      <c r="L35" s="7">
        <v>2.0299999999999998</v>
      </c>
      <c r="M35" s="8">
        <v>1</v>
      </c>
      <c r="N35" s="9" t="s">
        <v>15</v>
      </c>
      <c r="O35" s="8">
        <f t="shared" si="4"/>
        <v>68.5</v>
      </c>
      <c r="P35" s="27">
        <f t="shared" si="0"/>
        <v>1.0299999999999998</v>
      </c>
      <c r="Q35" s="10">
        <f t="shared" si="5"/>
        <v>17.482999999999997</v>
      </c>
      <c r="R35" s="11">
        <f t="shared" si="1"/>
        <v>85.983000000000004</v>
      </c>
      <c r="S35" s="12">
        <f t="shared" si="2"/>
        <v>0.60606060606060608</v>
      </c>
      <c r="T35" s="13">
        <f t="shared" si="3"/>
        <v>0.25522627737226283</v>
      </c>
      <c r="U35" s="14">
        <f>COUNTIF(K$3:$K35,1)</f>
        <v>20</v>
      </c>
      <c r="V35">
        <v>33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25.5" x14ac:dyDescent="0.2">
      <c r="A36" s="3">
        <v>34</v>
      </c>
      <c r="B36" s="4">
        <v>42923</v>
      </c>
      <c r="C36" s="3" t="s">
        <v>123</v>
      </c>
      <c r="D36" s="3" t="s">
        <v>34</v>
      </c>
      <c r="E36" s="3">
        <v>2</v>
      </c>
      <c r="F36" s="3" t="s">
        <v>124</v>
      </c>
      <c r="G36" s="3" t="s">
        <v>26</v>
      </c>
      <c r="H36" s="3" t="s">
        <v>42</v>
      </c>
      <c r="I36" s="3" t="s">
        <v>14</v>
      </c>
      <c r="J36" s="5" t="s">
        <v>125</v>
      </c>
      <c r="K36" s="6" t="s">
        <v>16</v>
      </c>
      <c r="L36" s="7">
        <v>2.46</v>
      </c>
      <c r="M36" s="8">
        <v>1</v>
      </c>
      <c r="N36" s="9" t="s">
        <v>15</v>
      </c>
      <c r="O36" s="8">
        <f t="shared" si="4"/>
        <v>69.5</v>
      </c>
      <c r="P36" s="29">
        <f t="shared" si="0"/>
        <v>-1</v>
      </c>
      <c r="Q36" s="10">
        <f t="shared" si="5"/>
        <v>16.482999999999997</v>
      </c>
      <c r="R36" s="11">
        <f t="shared" si="1"/>
        <v>85.983000000000004</v>
      </c>
      <c r="S36" s="12">
        <f t="shared" si="2"/>
        <v>0.58823529411764708</v>
      </c>
      <c r="T36" s="13">
        <f t="shared" si="3"/>
        <v>0.23716546762589935</v>
      </c>
      <c r="U36" s="14">
        <f>COUNTIF(K$3:$K36,1)</f>
        <v>20</v>
      </c>
      <c r="V36">
        <v>34</v>
      </c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25.5" x14ac:dyDescent="0.2">
      <c r="A37" s="3">
        <v>35</v>
      </c>
      <c r="B37" s="4">
        <v>42923</v>
      </c>
      <c r="C37" s="3" t="s">
        <v>126</v>
      </c>
      <c r="D37" s="3" t="s">
        <v>34</v>
      </c>
      <c r="E37" s="3">
        <v>2</v>
      </c>
      <c r="F37" s="3" t="s">
        <v>127</v>
      </c>
      <c r="G37" s="3" t="s">
        <v>26</v>
      </c>
      <c r="H37" s="3" t="s">
        <v>42</v>
      </c>
      <c r="I37" s="3" t="s">
        <v>14</v>
      </c>
      <c r="J37" s="15" t="s">
        <v>128</v>
      </c>
      <c r="K37" s="6" t="s">
        <v>16</v>
      </c>
      <c r="L37" s="7">
        <v>2.0699999999999998</v>
      </c>
      <c r="M37" s="8">
        <v>1.5</v>
      </c>
      <c r="N37" s="9" t="s">
        <v>15</v>
      </c>
      <c r="O37" s="8">
        <f t="shared" si="4"/>
        <v>71</v>
      </c>
      <c r="P37" s="29">
        <f t="shared" si="0"/>
        <v>-1.5</v>
      </c>
      <c r="Q37" s="10">
        <f t="shared" si="5"/>
        <v>14.982999999999997</v>
      </c>
      <c r="R37" s="11">
        <f t="shared" si="1"/>
        <v>85.983000000000004</v>
      </c>
      <c r="S37" s="12">
        <f t="shared" si="2"/>
        <v>0.5714285714285714</v>
      </c>
      <c r="T37" s="13">
        <f t="shared" si="3"/>
        <v>0.21102816901408455</v>
      </c>
      <c r="U37" s="14">
        <f>COUNTIF(K$3:$K37,1)</f>
        <v>20</v>
      </c>
      <c r="V37">
        <v>35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 x14ac:dyDescent="0.2">
      <c r="A38" s="3">
        <v>36</v>
      </c>
      <c r="B38" s="4">
        <v>42923</v>
      </c>
      <c r="C38" s="3" t="s">
        <v>129</v>
      </c>
      <c r="D38" s="3" t="s">
        <v>40</v>
      </c>
      <c r="E38" s="3">
        <v>1</v>
      </c>
      <c r="F38" s="3" t="s">
        <v>49</v>
      </c>
      <c r="G38" s="3" t="s">
        <v>26</v>
      </c>
      <c r="H38" s="3" t="s">
        <v>42</v>
      </c>
      <c r="I38" s="3" t="s">
        <v>14</v>
      </c>
      <c r="J38" s="15" t="s">
        <v>130</v>
      </c>
      <c r="K38" s="6" t="s">
        <v>17</v>
      </c>
      <c r="L38" s="7">
        <v>1.9</v>
      </c>
      <c r="M38" s="8">
        <v>3</v>
      </c>
      <c r="N38" s="9" t="s">
        <v>15</v>
      </c>
      <c r="O38" s="8">
        <f t="shared" si="4"/>
        <v>74</v>
      </c>
      <c r="P38" s="27">
        <f t="shared" si="0"/>
        <v>2.6999999999999993</v>
      </c>
      <c r="Q38" s="10">
        <f t="shared" si="5"/>
        <v>17.682999999999996</v>
      </c>
      <c r="R38" s="11">
        <f t="shared" si="1"/>
        <v>91.682999999999993</v>
      </c>
      <c r="S38" s="12">
        <f t="shared" si="2"/>
        <v>0.58333333333333337</v>
      </c>
      <c r="T38" s="13">
        <f t="shared" si="3"/>
        <v>0.23895945945945937</v>
      </c>
      <c r="U38" s="14">
        <f>COUNTIF(K$3:$K38,1)</f>
        <v>21</v>
      </c>
      <c r="V38">
        <v>36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 x14ac:dyDescent="0.2">
      <c r="A39" s="3">
        <v>37</v>
      </c>
      <c r="B39" s="4">
        <v>42924</v>
      </c>
      <c r="C39" s="3" t="s">
        <v>131</v>
      </c>
      <c r="D39" s="3" t="s">
        <v>40</v>
      </c>
      <c r="E39" s="3">
        <v>1</v>
      </c>
      <c r="F39" s="3" t="s">
        <v>132</v>
      </c>
      <c r="G39" s="3" t="s">
        <v>25</v>
      </c>
      <c r="H39" s="3" t="s">
        <v>42</v>
      </c>
      <c r="I39" s="3" t="s">
        <v>14</v>
      </c>
      <c r="J39" s="15" t="s">
        <v>37</v>
      </c>
      <c r="K39" s="6" t="s">
        <v>17</v>
      </c>
      <c r="L39" s="7">
        <v>2.15</v>
      </c>
      <c r="M39" s="8">
        <v>1.5</v>
      </c>
      <c r="N39" s="9" t="s">
        <v>15</v>
      </c>
      <c r="O39" s="8">
        <f t="shared" si="4"/>
        <v>75.5</v>
      </c>
      <c r="P39" s="27">
        <f t="shared" si="0"/>
        <v>1.7249999999999996</v>
      </c>
      <c r="Q39" s="10">
        <f t="shared" si="5"/>
        <v>19.407999999999994</v>
      </c>
      <c r="R39" s="11">
        <f t="shared" si="1"/>
        <v>94.907999999999987</v>
      </c>
      <c r="S39" s="12">
        <f t="shared" si="2"/>
        <v>0.59459459459459463</v>
      </c>
      <c r="T39" s="13">
        <f t="shared" si="3"/>
        <v>0.25705960264900646</v>
      </c>
      <c r="U39" s="14">
        <f>COUNTIF(K$3:$K39,1)</f>
        <v>22</v>
      </c>
      <c r="V39">
        <v>37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27.75" customHeight="1" x14ac:dyDescent="0.2">
      <c r="A40" s="3">
        <v>38</v>
      </c>
      <c r="B40" s="4">
        <v>42924</v>
      </c>
      <c r="C40" s="3" t="s">
        <v>133</v>
      </c>
      <c r="D40" s="3" t="s">
        <v>40</v>
      </c>
      <c r="E40" s="3">
        <v>2</v>
      </c>
      <c r="F40" s="3" t="s">
        <v>84</v>
      </c>
      <c r="G40" s="3" t="s">
        <v>26</v>
      </c>
      <c r="H40" s="3" t="s">
        <v>42</v>
      </c>
      <c r="I40" s="3" t="s">
        <v>14</v>
      </c>
      <c r="J40" s="15" t="s">
        <v>134</v>
      </c>
      <c r="K40" s="6" t="s">
        <v>17</v>
      </c>
      <c r="L40" s="7">
        <v>1.988</v>
      </c>
      <c r="M40" s="8">
        <v>1</v>
      </c>
      <c r="N40" s="9" t="s">
        <v>15</v>
      </c>
      <c r="O40" s="8">
        <f t="shared" si="4"/>
        <v>76.5</v>
      </c>
      <c r="P40" s="27">
        <f t="shared" si="0"/>
        <v>0.98799999999999999</v>
      </c>
      <c r="Q40" s="10">
        <f t="shared" si="5"/>
        <v>20.395999999999994</v>
      </c>
      <c r="R40" s="11">
        <f t="shared" si="1"/>
        <v>96.895999999999987</v>
      </c>
      <c r="S40" s="12">
        <f t="shared" si="2"/>
        <v>0.60526315789473684</v>
      </c>
      <c r="T40" s="13">
        <f t="shared" si="3"/>
        <v>0.26661437908496716</v>
      </c>
      <c r="U40" s="14">
        <f>COUNTIF(K$3:$K40,1)</f>
        <v>23</v>
      </c>
      <c r="V40">
        <v>38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6.5" customHeight="1" x14ac:dyDescent="0.2">
      <c r="A41" s="3">
        <v>39</v>
      </c>
      <c r="B41" s="4">
        <v>42924</v>
      </c>
      <c r="C41" s="3" t="s">
        <v>135</v>
      </c>
      <c r="D41" s="3" t="s">
        <v>40</v>
      </c>
      <c r="E41" s="3">
        <v>1</v>
      </c>
      <c r="F41" s="37" t="s">
        <v>47</v>
      </c>
      <c r="G41" s="3" t="s">
        <v>26</v>
      </c>
      <c r="H41" s="3" t="s">
        <v>42</v>
      </c>
      <c r="I41" s="3" t="s">
        <v>14</v>
      </c>
      <c r="J41" s="15" t="s">
        <v>136</v>
      </c>
      <c r="K41" s="6" t="s">
        <v>17</v>
      </c>
      <c r="L41" s="7">
        <v>1.83</v>
      </c>
      <c r="M41" s="8">
        <v>2</v>
      </c>
      <c r="N41" s="9" t="s">
        <v>15</v>
      </c>
      <c r="O41" s="8">
        <f t="shared" si="4"/>
        <v>78.5</v>
      </c>
      <c r="P41" s="27">
        <f t="shared" si="0"/>
        <v>1.6600000000000001</v>
      </c>
      <c r="Q41" s="10">
        <f t="shared" si="5"/>
        <v>22.055999999999994</v>
      </c>
      <c r="R41" s="11">
        <f t="shared" si="1"/>
        <v>100.556</v>
      </c>
      <c r="S41" s="12">
        <f t="shared" si="2"/>
        <v>0.61538461538461542</v>
      </c>
      <c r="T41" s="13">
        <f t="shared" si="3"/>
        <v>0.28096815286624199</v>
      </c>
      <c r="U41" s="14">
        <f>COUNTIF(K$3:$K41,1)</f>
        <v>24</v>
      </c>
      <c r="V41">
        <v>39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25.5" x14ac:dyDescent="0.2">
      <c r="A42" s="3">
        <v>40</v>
      </c>
      <c r="B42" s="4">
        <v>42924</v>
      </c>
      <c r="C42" s="3" t="s">
        <v>137</v>
      </c>
      <c r="D42" s="3" t="s">
        <v>40</v>
      </c>
      <c r="E42" s="3">
        <v>2</v>
      </c>
      <c r="F42" s="3" t="s">
        <v>138</v>
      </c>
      <c r="G42" s="3" t="s">
        <v>26</v>
      </c>
      <c r="H42" s="3" t="s">
        <v>42</v>
      </c>
      <c r="I42" s="3" t="s">
        <v>14</v>
      </c>
      <c r="J42" s="15" t="s">
        <v>139</v>
      </c>
      <c r="K42" s="6" t="s">
        <v>17</v>
      </c>
      <c r="L42" s="7">
        <v>2.4980000000000002</v>
      </c>
      <c r="M42" s="8">
        <v>3</v>
      </c>
      <c r="N42" s="9" t="s">
        <v>15</v>
      </c>
      <c r="O42" s="8">
        <f t="shared" si="4"/>
        <v>81.5</v>
      </c>
      <c r="P42" s="27">
        <f t="shared" si="0"/>
        <v>4.4940000000000007</v>
      </c>
      <c r="Q42" s="10">
        <f t="shared" si="5"/>
        <v>26.549999999999994</v>
      </c>
      <c r="R42" s="11">
        <f t="shared" si="1"/>
        <v>108.05</v>
      </c>
      <c r="S42" s="12">
        <f t="shared" si="2"/>
        <v>0.625</v>
      </c>
      <c r="T42" s="13">
        <f t="shared" si="3"/>
        <v>0.32576687116564412</v>
      </c>
      <c r="U42" s="14">
        <f>COUNTIF(K$3:$K42,1)</f>
        <v>25</v>
      </c>
      <c r="V42">
        <v>40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7.25" customHeight="1" x14ac:dyDescent="0.2">
      <c r="A43" s="3">
        <v>41</v>
      </c>
      <c r="B43" s="4">
        <v>42924</v>
      </c>
      <c r="C43" s="3" t="s">
        <v>140</v>
      </c>
      <c r="D43" s="3" t="s">
        <v>40</v>
      </c>
      <c r="E43" s="3">
        <v>5</v>
      </c>
      <c r="F43" s="3">
        <v>1</v>
      </c>
      <c r="G43" s="3" t="s">
        <v>26</v>
      </c>
      <c r="H43" s="3" t="s">
        <v>30</v>
      </c>
      <c r="I43" s="3" t="s">
        <v>14</v>
      </c>
      <c r="J43" s="5" t="s">
        <v>141</v>
      </c>
      <c r="K43" s="6" t="s">
        <v>16</v>
      </c>
      <c r="L43" s="7">
        <v>8</v>
      </c>
      <c r="M43" s="8">
        <v>1</v>
      </c>
      <c r="N43" s="9" t="s">
        <v>23</v>
      </c>
      <c r="O43" s="8">
        <f t="shared" si="4"/>
        <v>82.5</v>
      </c>
      <c r="P43" s="29">
        <f t="shared" si="0"/>
        <v>-1</v>
      </c>
      <c r="Q43" s="10">
        <f t="shared" si="5"/>
        <v>25.549999999999994</v>
      </c>
      <c r="R43" s="11">
        <f t="shared" si="1"/>
        <v>108.05</v>
      </c>
      <c r="S43" s="12">
        <f t="shared" si="2"/>
        <v>0.6097560975609756</v>
      </c>
      <c r="T43" s="13">
        <f t="shared" si="3"/>
        <v>0.30969696969696964</v>
      </c>
      <c r="U43" s="14">
        <f>COUNTIF(K$3:$K43,1)</f>
        <v>25</v>
      </c>
      <c r="V43">
        <v>41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6.5" customHeight="1" x14ac:dyDescent="0.2">
      <c r="A44" s="3">
        <v>42</v>
      </c>
      <c r="B44" s="4">
        <v>42924</v>
      </c>
      <c r="C44" s="3" t="s">
        <v>142</v>
      </c>
      <c r="D44" s="3" t="s">
        <v>40</v>
      </c>
      <c r="E44" s="3">
        <v>1</v>
      </c>
      <c r="F44" s="3" t="s">
        <v>41</v>
      </c>
      <c r="G44" s="3" t="s">
        <v>26</v>
      </c>
      <c r="H44" s="3" t="s">
        <v>30</v>
      </c>
      <c r="I44" s="3" t="s">
        <v>14</v>
      </c>
      <c r="J44" s="5" t="s">
        <v>32</v>
      </c>
      <c r="K44" s="6" t="s">
        <v>16</v>
      </c>
      <c r="L44" s="7">
        <v>2.1</v>
      </c>
      <c r="M44" s="8">
        <v>7.5</v>
      </c>
      <c r="N44" s="9" t="s">
        <v>15</v>
      </c>
      <c r="O44" s="8">
        <f t="shared" si="4"/>
        <v>90</v>
      </c>
      <c r="P44" s="29">
        <f t="shared" si="0"/>
        <v>-7.5</v>
      </c>
      <c r="Q44" s="10">
        <f t="shared" si="5"/>
        <v>18.049999999999994</v>
      </c>
      <c r="R44" s="11">
        <f t="shared" si="1"/>
        <v>108.05</v>
      </c>
      <c r="S44" s="12">
        <f t="shared" si="2"/>
        <v>0.59523809523809523</v>
      </c>
      <c r="T44" s="13">
        <f t="shared" si="3"/>
        <v>0.20055555555555551</v>
      </c>
      <c r="U44" s="14">
        <f>COUNTIF(K$3:$K44,1)</f>
        <v>25</v>
      </c>
      <c r="V44">
        <v>42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.75" customHeight="1" x14ac:dyDescent="0.2">
      <c r="A45" s="3">
        <v>43</v>
      </c>
      <c r="B45" s="4">
        <v>42924</v>
      </c>
      <c r="C45" s="3" t="s">
        <v>143</v>
      </c>
      <c r="D45" s="3" t="s">
        <v>40</v>
      </c>
      <c r="E45" s="3">
        <v>1</v>
      </c>
      <c r="F45" s="3" t="s">
        <v>77</v>
      </c>
      <c r="G45" s="3" t="s">
        <v>26</v>
      </c>
      <c r="H45" s="3" t="s">
        <v>30</v>
      </c>
      <c r="I45" s="3" t="s">
        <v>14</v>
      </c>
      <c r="J45" s="15" t="s">
        <v>144</v>
      </c>
      <c r="K45" s="6" t="s">
        <v>17</v>
      </c>
      <c r="L45" s="7">
        <v>1.9</v>
      </c>
      <c r="M45" s="8">
        <v>10</v>
      </c>
      <c r="N45" s="9" t="s">
        <v>23</v>
      </c>
      <c r="O45" s="8">
        <f t="shared" si="4"/>
        <v>100</v>
      </c>
      <c r="P45" s="27">
        <f t="shared" si="0"/>
        <v>8.0500000000000007</v>
      </c>
      <c r="Q45" s="10">
        <f t="shared" si="5"/>
        <v>26.099999999999994</v>
      </c>
      <c r="R45" s="11">
        <f t="shared" si="1"/>
        <v>126.1</v>
      </c>
      <c r="S45" s="12">
        <f t="shared" si="2"/>
        <v>0.60465116279069764</v>
      </c>
      <c r="T45" s="13">
        <f t="shared" si="3"/>
        <v>0.26099999999999995</v>
      </c>
      <c r="U45" s="14">
        <f>COUNTIF(K$3:$K45,1)</f>
        <v>26</v>
      </c>
      <c r="V45">
        <v>43</v>
      </c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5.75" customHeight="1" x14ac:dyDescent="0.2">
      <c r="A46" s="3">
        <v>44</v>
      </c>
      <c r="B46" s="4">
        <v>42924</v>
      </c>
      <c r="C46" s="3" t="s">
        <v>145</v>
      </c>
      <c r="D46" s="3" t="s">
        <v>40</v>
      </c>
      <c r="E46" s="3">
        <v>1</v>
      </c>
      <c r="F46" s="3" t="s">
        <v>146</v>
      </c>
      <c r="G46" s="3" t="s">
        <v>26</v>
      </c>
      <c r="H46" s="3" t="s">
        <v>30</v>
      </c>
      <c r="I46" s="3" t="s">
        <v>14</v>
      </c>
      <c r="J46" s="15" t="s">
        <v>46</v>
      </c>
      <c r="K46" s="6" t="s">
        <v>17</v>
      </c>
      <c r="L46" s="7">
        <v>1.875</v>
      </c>
      <c r="M46" s="8">
        <v>3</v>
      </c>
      <c r="N46" s="9" t="s">
        <v>23</v>
      </c>
      <c r="O46" s="8">
        <f t="shared" si="4"/>
        <v>103</v>
      </c>
      <c r="P46" s="27">
        <f t="shared" si="0"/>
        <v>2.34375</v>
      </c>
      <c r="Q46" s="10">
        <f t="shared" si="5"/>
        <v>28.443749999999994</v>
      </c>
      <c r="R46" s="11">
        <f t="shared" si="1"/>
        <v>131.44374999999999</v>
      </c>
      <c r="S46" s="12">
        <f t="shared" si="2"/>
        <v>0.61363636363636365</v>
      </c>
      <c r="T46" s="13">
        <f t="shared" si="3"/>
        <v>0.27615291262135916</v>
      </c>
      <c r="U46" s="14">
        <f>COUNTIF(K$3:$K46,1)</f>
        <v>27</v>
      </c>
      <c r="V46">
        <v>44</v>
      </c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5" customHeight="1" x14ac:dyDescent="0.2">
      <c r="A47" s="3">
        <v>45</v>
      </c>
      <c r="B47" s="4">
        <v>42924</v>
      </c>
      <c r="C47" s="3" t="s">
        <v>147</v>
      </c>
      <c r="D47" s="3" t="s">
        <v>40</v>
      </c>
      <c r="E47" s="3">
        <v>1</v>
      </c>
      <c r="F47" s="3" t="s">
        <v>148</v>
      </c>
      <c r="G47" s="3" t="s">
        <v>26</v>
      </c>
      <c r="H47" s="3" t="s">
        <v>30</v>
      </c>
      <c r="I47" s="3" t="s">
        <v>31</v>
      </c>
      <c r="J47" s="35" t="s">
        <v>36</v>
      </c>
      <c r="K47" s="6" t="s">
        <v>16</v>
      </c>
      <c r="L47" s="7">
        <v>2.0499999999999998</v>
      </c>
      <c r="M47" s="8">
        <v>1</v>
      </c>
      <c r="N47" s="9" t="s">
        <v>23</v>
      </c>
      <c r="O47" s="8">
        <f t="shared" si="4"/>
        <v>104</v>
      </c>
      <c r="P47" s="29">
        <f t="shared" si="0"/>
        <v>-1</v>
      </c>
      <c r="Q47" s="10">
        <f t="shared" si="5"/>
        <v>27.443749999999994</v>
      </c>
      <c r="R47" s="11">
        <f t="shared" si="1"/>
        <v>131.44374999999999</v>
      </c>
      <c r="S47" s="12">
        <f t="shared" si="2"/>
        <v>0.6</v>
      </c>
      <c r="T47" s="13">
        <f t="shared" si="3"/>
        <v>0.26388221153846148</v>
      </c>
      <c r="U47" s="14">
        <f>COUNTIF(K$3:$K47,1)</f>
        <v>27</v>
      </c>
      <c r="V47">
        <v>45</v>
      </c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6.5" customHeight="1" x14ac:dyDescent="0.2">
      <c r="A48" s="3">
        <v>46</v>
      </c>
      <c r="B48" s="4">
        <v>42925</v>
      </c>
      <c r="C48" s="3" t="s">
        <v>149</v>
      </c>
      <c r="D48" s="3" t="s">
        <v>40</v>
      </c>
      <c r="E48" s="3">
        <v>1</v>
      </c>
      <c r="F48" s="3" t="s">
        <v>69</v>
      </c>
      <c r="G48" s="3" t="s">
        <v>26</v>
      </c>
      <c r="H48" s="3" t="s">
        <v>42</v>
      </c>
      <c r="I48" s="3" t="s">
        <v>14</v>
      </c>
      <c r="J48" s="15" t="s">
        <v>150</v>
      </c>
      <c r="K48" s="6" t="s">
        <v>17</v>
      </c>
      <c r="L48" s="7">
        <v>1.8</v>
      </c>
      <c r="M48" s="8">
        <v>2</v>
      </c>
      <c r="N48" s="9" t="s">
        <v>15</v>
      </c>
      <c r="O48" s="8">
        <f t="shared" si="4"/>
        <v>106</v>
      </c>
      <c r="P48" s="27">
        <f t="shared" si="0"/>
        <v>1.6</v>
      </c>
      <c r="Q48" s="24">
        <f t="shared" si="5"/>
        <v>29.043749999999996</v>
      </c>
      <c r="R48" s="25">
        <f t="shared" si="1"/>
        <v>135.04374999999999</v>
      </c>
      <c r="S48" s="34">
        <f t="shared" si="2"/>
        <v>0.60869565217391308</v>
      </c>
      <c r="T48" s="13">
        <f t="shared" si="3"/>
        <v>0.27399764150943384</v>
      </c>
      <c r="U48" s="14">
        <f>COUNTIF(K$3:$K48,1)</f>
        <v>28</v>
      </c>
      <c r="V48">
        <v>46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26.25" x14ac:dyDescent="0.25">
      <c r="A49" s="3">
        <v>47</v>
      </c>
      <c r="B49" s="4">
        <v>42925</v>
      </c>
      <c r="C49" s="3" t="s">
        <v>151</v>
      </c>
      <c r="D49" s="3" t="s">
        <v>34</v>
      </c>
      <c r="E49" s="3">
        <v>2</v>
      </c>
      <c r="F49" s="3" t="s">
        <v>152</v>
      </c>
      <c r="G49" s="3" t="s">
        <v>29</v>
      </c>
      <c r="H49" s="3" t="s">
        <v>42</v>
      </c>
      <c r="I49" s="3" t="s">
        <v>14</v>
      </c>
      <c r="J49" s="15" t="s">
        <v>153</v>
      </c>
      <c r="K49" s="6" t="s">
        <v>17</v>
      </c>
      <c r="L49" s="7">
        <v>1.9990000000000001</v>
      </c>
      <c r="M49" s="8">
        <v>2.5</v>
      </c>
      <c r="N49" s="9" t="s">
        <v>15</v>
      </c>
      <c r="O49" s="8">
        <f t="shared" si="4"/>
        <v>108.5</v>
      </c>
      <c r="P49" s="27">
        <f t="shared" si="0"/>
        <v>2.4975000000000005</v>
      </c>
      <c r="Q49" s="10">
        <f t="shared" si="5"/>
        <v>31.541249999999998</v>
      </c>
      <c r="R49" s="11">
        <f t="shared" si="1"/>
        <v>140.04124999999999</v>
      </c>
      <c r="S49" s="12">
        <f t="shared" si="2"/>
        <v>0.61702127659574468</v>
      </c>
      <c r="T49" s="13">
        <f t="shared" si="3"/>
        <v>0.29070276497695846</v>
      </c>
      <c r="U49" s="14">
        <f>COUNTIF(K$3:$K49,1)</f>
        <v>29</v>
      </c>
      <c r="V49">
        <v>47</v>
      </c>
      <c r="W49"/>
    </row>
    <row r="50" spans="1:244" ht="26.25" x14ac:dyDescent="0.25">
      <c r="A50" s="3">
        <v>48</v>
      </c>
      <c r="B50" s="4">
        <v>42926</v>
      </c>
      <c r="C50" s="3" t="s">
        <v>154</v>
      </c>
      <c r="D50" s="3" t="s">
        <v>39</v>
      </c>
      <c r="E50" s="3">
        <v>2</v>
      </c>
      <c r="F50" s="3" t="s">
        <v>155</v>
      </c>
      <c r="G50" s="3" t="s">
        <v>29</v>
      </c>
      <c r="H50" s="3" t="s">
        <v>27</v>
      </c>
      <c r="I50" s="3" t="s">
        <v>14</v>
      </c>
      <c r="J50" s="15" t="s">
        <v>156</v>
      </c>
      <c r="K50" s="6" t="s">
        <v>16</v>
      </c>
      <c r="L50" s="7">
        <v>3.12</v>
      </c>
      <c r="M50" s="8">
        <v>1</v>
      </c>
      <c r="N50" s="9" t="s">
        <v>23</v>
      </c>
      <c r="O50" s="8">
        <f t="shared" si="4"/>
        <v>109.5</v>
      </c>
      <c r="P50" s="29">
        <f t="shared" si="0"/>
        <v>-1</v>
      </c>
      <c r="Q50" s="10">
        <f t="shared" si="5"/>
        <v>30.541249999999998</v>
      </c>
      <c r="R50" s="11">
        <f t="shared" si="1"/>
        <v>140.04124999999999</v>
      </c>
      <c r="S50" s="12">
        <f t="shared" si="2"/>
        <v>0.60416666666666663</v>
      </c>
      <c r="T50" s="13">
        <f t="shared" si="3"/>
        <v>0.27891552511415518</v>
      </c>
      <c r="U50" s="14">
        <f>COUNTIF(K$3:$K50,1)</f>
        <v>29</v>
      </c>
      <c r="V50">
        <v>48</v>
      </c>
      <c r="W50"/>
    </row>
    <row r="51" spans="1:244" ht="15.75" customHeight="1" x14ac:dyDescent="0.25">
      <c r="A51" s="3">
        <v>49</v>
      </c>
      <c r="B51" s="4">
        <v>42926</v>
      </c>
      <c r="C51" s="3" t="s">
        <v>157</v>
      </c>
      <c r="D51" s="3" t="s">
        <v>39</v>
      </c>
      <c r="E51" s="3">
        <v>1</v>
      </c>
      <c r="F51" s="3" t="s">
        <v>158</v>
      </c>
      <c r="G51" s="3" t="s">
        <v>29</v>
      </c>
      <c r="H51" s="3" t="s">
        <v>42</v>
      </c>
      <c r="I51" s="3" t="s">
        <v>14</v>
      </c>
      <c r="J51" s="15" t="s">
        <v>159</v>
      </c>
      <c r="K51" s="6" t="s">
        <v>16</v>
      </c>
      <c r="L51" s="7">
        <v>2.23</v>
      </c>
      <c r="M51" s="8">
        <v>1.5</v>
      </c>
      <c r="N51" s="9" t="s">
        <v>15</v>
      </c>
      <c r="O51" s="8">
        <f t="shared" si="4"/>
        <v>111</v>
      </c>
      <c r="P51" s="29">
        <f t="shared" si="0"/>
        <v>-1.5</v>
      </c>
      <c r="Q51" s="10">
        <f t="shared" si="5"/>
        <v>29.041249999999998</v>
      </c>
      <c r="R51" s="11">
        <f t="shared" si="1"/>
        <v>140.04124999999999</v>
      </c>
      <c r="S51" s="12">
        <f t="shared" si="2"/>
        <v>0.59183673469387754</v>
      </c>
      <c r="T51" s="13">
        <f t="shared" si="3"/>
        <v>0.26163288288288278</v>
      </c>
      <c r="U51" s="14">
        <f>COUNTIF(K$3:$K51,1)</f>
        <v>29</v>
      </c>
      <c r="V51">
        <v>49</v>
      </c>
      <c r="W51"/>
    </row>
    <row r="52" spans="1:244" x14ac:dyDescent="0.25">
      <c r="A52" s="3">
        <v>50</v>
      </c>
      <c r="B52" s="4">
        <v>42926</v>
      </c>
      <c r="C52" s="3" t="s">
        <v>160</v>
      </c>
      <c r="D52" s="3" t="s">
        <v>40</v>
      </c>
      <c r="E52" s="3">
        <v>1</v>
      </c>
      <c r="F52" s="3" t="s">
        <v>161</v>
      </c>
      <c r="G52" s="3" t="s">
        <v>26</v>
      </c>
      <c r="H52" s="3" t="s">
        <v>30</v>
      </c>
      <c r="I52" s="3" t="s">
        <v>31</v>
      </c>
      <c r="J52" s="15" t="s">
        <v>64</v>
      </c>
      <c r="K52" s="6" t="s">
        <v>17</v>
      </c>
      <c r="L52" s="7">
        <v>1.9</v>
      </c>
      <c r="M52" s="8">
        <v>2</v>
      </c>
      <c r="N52" s="9" t="s">
        <v>23</v>
      </c>
      <c r="O52" s="8">
        <f t="shared" si="4"/>
        <v>113</v>
      </c>
      <c r="P52" s="27">
        <f t="shared" si="0"/>
        <v>1.6099999999999999</v>
      </c>
      <c r="Q52" s="10">
        <f t="shared" si="5"/>
        <v>30.651249999999997</v>
      </c>
      <c r="R52" s="11">
        <f t="shared" si="1"/>
        <v>143.65125</v>
      </c>
      <c r="S52" s="12">
        <f t="shared" si="2"/>
        <v>0.6</v>
      </c>
      <c r="T52" s="13">
        <f t="shared" si="3"/>
        <v>0.27125000000000005</v>
      </c>
      <c r="U52" s="14">
        <f>COUNTIF(K$3:$K52,1)</f>
        <v>30</v>
      </c>
      <c r="V52">
        <v>50</v>
      </c>
      <c r="W52"/>
    </row>
    <row r="53" spans="1:244" x14ac:dyDescent="0.25">
      <c r="A53" s="3">
        <v>51</v>
      </c>
      <c r="B53" s="4">
        <v>42926</v>
      </c>
      <c r="C53" s="3" t="s">
        <v>160</v>
      </c>
      <c r="D53" s="3" t="s">
        <v>40</v>
      </c>
      <c r="E53" s="3">
        <v>1</v>
      </c>
      <c r="F53" s="3" t="s">
        <v>77</v>
      </c>
      <c r="G53" s="3" t="s">
        <v>26</v>
      </c>
      <c r="H53" s="3" t="s">
        <v>30</v>
      </c>
      <c r="I53" s="3" t="s">
        <v>31</v>
      </c>
      <c r="J53" s="15" t="s">
        <v>162</v>
      </c>
      <c r="K53" s="6" t="s">
        <v>17</v>
      </c>
      <c r="L53" s="7">
        <v>1.9</v>
      </c>
      <c r="M53" s="8">
        <v>1</v>
      </c>
      <c r="N53" s="9" t="s">
        <v>23</v>
      </c>
      <c r="O53" s="8">
        <f t="shared" si="4"/>
        <v>114</v>
      </c>
      <c r="P53" s="27">
        <f t="shared" si="0"/>
        <v>0.80499999999999994</v>
      </c>
      <c r="Q53" s="10">
        <f t="shared" si="5"/>
        <v>31.456249999999997</v>
      </c>
      <c r="R53" s="11">
        <f t="shared" si="1"/>
        <v>145.45625000000001</v>
      </c>
      <c r="S53" s="12">
        <f t="shared" si="2"/>
        <v>0.60784313725490191</v>
      </c>
      <c r="T53" s="13">
        <f t="shared" si="3"/>
        <v>0.27593201754385976</v>
      </c>
      <c r="U53" s="14">
        <f>COUNTIF(K$3:$K53,1)</f>
        <v>31</v>
      </c>
      <c r="V53">
        <v>51</v>
      </c>
      <c r="W53"/>
    </row>
    <row r="54" spans="1:244" ht="26.25" x14ac:dyDescent="0.25">
      <c r="A54" s="3">
        <v>52</v>
      </c>
      <c r="B54" s="4">
        <v>42927</v>
      </c>
      <c r="C54" s="3" t="s">
        <v>163</v>
      </c>
      <c r="D54" s="3" t="s">
        <v>40</v>
      </c>
      <c r="E54" s="3">
        <v>2</v>
      </c>
      <c r="F54" s="3" t="s">
        <v>164</v>
      </c>
      <c r="G54" s="3" t="s">
        <v>26</v>
      </c>
      <c r="H54" s="3" t="s">
        <v>42</v>
      </c>
      <c r="I54" s="3" t="s">
        <v>14</v>
      </c>
      <c r="J54" s="15" t="s">
        <v>165</v>
      </c>
      <c r="K54" s="6" t="s">
        <v>17</v>
      </c>
      <c r="L54" s="7">
        <v>2.1829999999999998</v>
      </c>
      <c r="M54" s="8">
        <v>2</v>
      </c>
      <c r="N54" s="9" t="s">
        <v>15</v>
      </c>
      <c r="O54" s="8">
        <f t="shared" si="4"/>
        <v>116</v>
      </c>
      <c r="P54" s="27">
        <f t="shared" si="0"/>
        <v>2.3659999999999997</v>
      </c>
      <c r="Q54" s="10">
        <f t="shared" si="5"/>
        <v>33.822249999999997</v>
      </c>
      <c r="R54" s="11">
        <f t="shared" si="1"/>
        <v>149.82225</v>
      </c>
      <c r="S54" s="12">
        <f t="shared" si="2"/>
        <v>0.61538461538461542</v>
      </c>
      <c r="T54" s="13">
        <f t="shared" si="3"/>
        <v>0.29157112068965513</v>
      </c>
      <c r="U54" s="14">
        <f>COUNTIF(K$3:$K54,1)</f>
        <v>32</v>
      </c>
      <c r="V54">
        <v>52</v>
      </c>
      <c r="W54"/>
    </row>
    <row r="55" spans="1:244" ht="14.25" customHeight="1" x14ac:dyDescent="0.2">
      <c r="A55" s="3">
        <v>53</v>
      </c>
      <c r="B55" s="4">
        <v>42927</v>
      </c>
      <c r="C55" s="3" t="s">
        <v>166</v>
      </c>
      <c r="D55" s="3" t="s">
        <v>40</v>
      </c>
      <c r="E55" s="3">
        <v>1</v>
      </c>
      <c r="F55" s="3">
        <v>2</v>
      </c>
      <c r="G55" s="3" t="s">
        <v>26</v>
      </c>
      <c r="H55" s="3" t="s">
        <v>42</v>
      </c>
      <c r="I55" s="3" t="s">
        <v>14</v>
      </c>
      <c r="J55" s="15" t="s">
        <v>72</v>
      </c>
      <c r="K55" s="6" t="s">
        <v>17</v>
      </c>
      <c r="L55" s="7">
        <v>1.77</v>
      </c>
      <c r="M55" s="8">
        <v>4</v>
      </c>
      <c r="N55" s="9" t="s">
        <v>15</v>
      </c>
      <c r="O55" s="8">
        <f t="shared" si="4"/>
        <v>120</v>
      </c>
      <c r="P55" s="27">
        <f t="shared" si="0"/>
        <v>3.08</v>
      </c>
      <c r="Q55" s="10">
        <f t="shared" si="5"/>
        <v>36.902249999999995</v>
      </c>
      <c r="R55" s="11">
        <f t="shared" si="1"/>
        <v>156.90224999999998</v>
      </c>
      <c r="S55" s="12">
        <f t="shared" si="2"/>
        <v>0.62264150943396224</v>
      </c>
      <c r="T55" s="13">
        <f t="shared" si="3"/>
        <v>0.30751874999999984</v>
      </c>
      <c r="U55" s="14">
        <f>COUNTIF(K$3:$K55,1)</f>
        <v>33</v>
      </c>
      <c r="V55">
        <v>53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25.5" x14ac:dyDescent="0.2">
      <c r="A56" s="3">
        <v>54</v>
      </c>
      <c r="B56" s="4">
        <v>42927</v>
      </c>
      <c r="C56" s="3" t="s">
        <v>167</v>
      </c>
      <c r="D56" s="3" t="s">
        <v>39</v>
      </c>
      <c r="E56" s="3">
        <v>2</v>
      </c>
      <c r="F56" s="3" t="s">
        <v>168</v>
      </c>
      <c r="G56" s="3" t="s">
        <v>29</v>
      </c>
      <c r="H56" s="3" t="s">
        <v>42</v>
      </c>
      <c r="I56" s="3" t="s">
        <v>14</v>
      </c>
      <c r="J56" s="15" t="s">
        <v>153</v>
      </c>
      <c r="K56" s="6" t="s">
        <v>17</v>
      </c>
      <c r="L56" s="7">
        <v>2.04</v>
      </c>
      <c r="M56" s="8">
        <v>2</v>
      </c>
      <c r="N56" s="9" t="s">
        <v>15</v>
      </c>
      <c r="O56" s="8">
        <f t="shared" si="4"/>
        <v>122</v>
      </c>
      <c r="P56" s="27">
        <f t="shared" si="0"/>
        <v>2.08</v>
      </c>
      <c r="Q56" s="10">
        <f t="shared" si="5"/>
        <v>38.982249999999993</v>
      </c>
      <c r="R56" s="11">
        <f t="shared" si="1"/>
        <v>160.98224999999999</v>
      </c>
      <c r="S56" s="12">
        <f t="shared" si="2"/>
        <v>0.62962962962962965</v>
      </c>
      <c r="T56" s="13">
        <f t="shared" si="3"/>
        <v>0.31952663934426223</v>
      </c>
      <c r="U56" s="14">
        <f>COUNTIF(K$3:$K56,1)</f>
        <v>34</v>
      </c>
      <c r="V56">
        <v>54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5" customHeight="1" x14ac:dyDescent="0.2">
      <c r="A57" s="3">
        <v>55</v>
      </c>
      <c r="B57" s="4">
        <v>42927</v>
      </c>
      <c r="C57" s="3" t="s">
        <v>169</v>
      </c>
      <c r="D57" s="3" t="s">
        <v>40</v>
      </c>
      <c r="E57" s="3">
        <v>1</v>
      </c>
      <c r="F57" s="3" t="s">
        <v>170</v>
      </c>
      <c r="G57" s="3" t="s">
        <v>25</v>
      </c>
      <c r="H57" s="3" t="s">
        <v>30</v>
      </c>
      <c r="I57" s="3" t="s">
        <v>14</v>
      </c>
      <c r="J57" s="15" t="s">
        <v>46</v>
      </c>
      <c r="K57" s="6" t="s">
        <v>17</v>
      </c>
      <c r="L57" s="7">
        <v>1.8</v>
      </c>
      <c r="M57" s="8">
        <v>3</v>
      </c>
      <c r="N57" s="9" t="s">
        <v>15</v>
      </c>
      <c r="O57" s="8">
        <f t="shared" si="4"/>
        <v>125</v>
      </c>
      <c r="P57" s="27">
        <f t="shared" si="0"/>
        <v>2.4000000000000004</v>
      </c>
      <c r="Q57" s="10">
        <f t="shared" si="5"/>
        <v>41.382249999999992</v>
      </c>
      <c r="R57" s="11">
        <f t="shared" si="1"/>
        <v>166.38225</v>
      </c>
      <c r="S57" s="12">
        <f t="shared" si="2"/>
        <v>0.63636363636363635</v>
      </c>
      <c r="T57" s="13">
        <f t="shared" si="3"/>
        <v>0.33105800000000002</v>
      </c>
      <c r="U57" s="14">
        <f>COUNTIF(K$3:$K57,1)</f>
        <v>35</v>
      </c>
      <c r="V57">
        <v>55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2.75" x14ac:dyDescent="0.2">
      <c r="A58" s="3">
        <v>56</v>
      </c>
      <c r="B58" s="4">
        <v>42927</v>
      </c>
      <c r="C58" s="3" t="s">
        <v>171</v>
      </c>
      <c r="D58" s="3" t="s">
        <v>39</v>
      </c>
      <c r="E58" s="3">
        <v>1</v>
      </c>
      <c r="F58" s="3" t="s">
        <v>172</v>
      </c>
      <c r="G58" s="3" t="s">
        <v>29</v>
      </c>
      <c r="H58" s="3" t="s">
        <v>30</v>
      </c>
      <c r="I58" s="3" t="s">
        <v>31</v>
      </c>
      <c r="J58" s="5" t="s">
        <v>173</v>
      </c>
      <c r="K58" s="6" t="s">
        <v>16</v>
      </c>
      <c r="L58" s="7">
        <v>1.83</v>
      </c>
      <c r="M58" s="8">
        <v>1</v>
      </c>
      <c r="N58" s="9" t="s">
        <v>15</v>
      </c>
      <c r="O58" s="8">
        <f t="shared" si="4"/>
        <v>126</v>
      </c>
      <c r="P58" s="29">
        <f t="shared" si="0"/>
        <v>-1</v>
      </c>
      <c r="Q58" s="10">
        <f t="shared" si="5"/>
        <v>40.382249999999992</v>
      </c>
      <c r="R58" s="11">
        <f t="shared" si="1"/>
        <v>166.38225</v>
      </c>
      <c r="S58" s="12">
        <f t="shared" si="2"/>
        <v>0.625</v>
      </c>
      <c r="T58" s="13">
        <f t="shared" si="3"/>
        <v>0.3204940476190476</v>
      </c>
      <c r="U58" s="14">
        <f>COUNTIF(K$3:$K58,1)</f>
        <v>35</v>
      </c>
      <c r="V58">
        <v>56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12.75" x14ac:dyDescent="0.2">
      <c r="A59" s="3">
        <v>57</v>
      </c>
      <c r="B59" s="4">
        <v>42927</v>
      </c>
      <c r="C59" s="3" t="s">
        <v>174</v>
      </c>
      <c r="D59" s="3" t="s">
        <v>40</v>
      </c>
      <c r="E59" s="3">
        <v>1</v>
      </c>
      <c r="F59" s="3" t="s">
        <v>49</v>
      </c>
      <c r="G59" s="3" t="s">
        <v>29</v>
      </c>
      <c r="H59" s="3" t="s">
        <v>30</v>
      </c>
      <c r="I59" s="3" t="s">
        <v>31</v>
      </c>
      <c r="J59" s="15" t="s">
        <v>72</v>
      </c>
      <c r="K59" s="6" t="s">
        <v>17</v>
      </c>
      <c r="L59" s="7">
        <v>2.0249999999999999</v>
      </c>
      <c r="M59" s="8">
        <v>1.5</v>
      </c>
      <c r="N59" s="9" t="s">
        <v>23</v>
      </c>
      <c r="O59" s="8">
        <f t="shared" si="4"/>
        <v>127.5</v>
      </c>
      <c r="P59" s="27">
        <f t="shared" si="0"/>
        <v>1.3856249999999997</v>
      </c>
      <c r="Q59" s="10">
        <f t="shared" si="5"/>
        <v>41.767874999999989</v>
      </c>
      <c r="R59" s="11">
        <f t="shared" si="1"/>
        <v>169.267875</v>
      </c>
      <c r="S59" s="12">
        <f t="shared" si="2"/>
        <v>0.63157894736842102</v>
      </c>
      <c r="T59" s="13">
        <f t="shared" si="3"/>
        <v>0.32759117647058827</v>
      </c>
      <c r="U59" s="14">
        <f>COUNTIF(K$3:$K59,1)</f>
        <v>36</v>
      </c>
      <c r="V59">
        <v>57</v>
      </c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25.5" x14ac:dyDescent="0.2">
      <c r="A60" s="3">
        <v>58</v>
      </c>
      <c r="B60" s="4">
        <v>42928</v>
      </c>
      <c r="C60" s="3" t="s">
        <v>175</v>
      </c>
      <c r="D60" s="3" t="s">
        <v>40</v>
      </c>
      <c r="E60" s="3">
        <v>2</v>
      </c>
      <c r="F60" s="3" t="s">
        <v>176</v>
      </c>
      <c r="G60" s="3" t="s">
        <v>26</v>
      </c>
      <c r="H60" s="3" t="s">
        <v>42</v>
      </c>
      <c r="I60" s="3" t="s">
        <v>14</v>
      </c>
      <c r="J60" s="15" t="s">
        <v>177</v>
      </c>
      <c r="K60" s="6" t="s">
        <v>16</v>
      </c>
      <c r="L60" s="7">
        <v>2.0369999999999999</v>
      </c>
      <c r="M60" s="8">
        <v>3</v>
      </c>
      <c r="N60" s="9" t="s">
        <v>15</v>
      </c>
      <c r="O60" s="8">
        <f t="shared" si="4"/>
        <v>130.5</v>
      </c>
      <c r="P60" s="29">
        <f t="shared" si="0"/>
        <v>-3</v>
      </c>
      <c r="Q60" s="10">
        <f t="shared" si="5"/>
        <v>38.767874999999989</v>
      </c>
      <c r="R60" s="11">
        <f t="shared" si="1"/>
        <v>169.267875</v>
      </c>
      <c r="S60" s="12">
        <f t="shared" si="2"/>
        <v>0.62068965517241381</v>
      </c>
      <c r="T60" s="13">
        <f t="shared" si="3"/>
        <v>0.29707183908045981</v>
      </c>
      <c r="U60" s="14">
        <f>COUNTIF(K$3:$K60,1)</f>
        <v>36</v>
      </c>
      <c r="V60">
        <v>58</v>
      </c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15.75" customHeight="1" x14ac:dyDescent="0.2">
      <c r="A61" s="3">
        <v>59</v>
      </c>
      <c r="B61" s="4">
        <v>42928</v>
      </c>
      <c r="C61" s="3" t="s">
        <v>60</v>
      </c>
      <c r="D61" s="3" t="s">
        <v>40</v>
      </c>
      <c r="E61" s="3">
        <v>6</v>
      </c>
      <c r="F61" s="3">
        <v>1</v>
      </c>
      <c r="G61" s="3" t="s">
        <v>26</v>
      </c>
      <c r="H61" s="3" t="s">
        <v>30</v>
      </c>
      <c r="I61" s="3" t="s">
        <v>14</v>
      </c>
      <c r="J61" s="5" t="s">
        <v>178</v>
      </c>
      <c r="K61" s="6" t="s">
        <v>16</v>
      </c>
      <c r="L61" s="7">
        <v>21</v>
      </c>
      <c r="M61" s="8">
        <v>0.5</v>
      </c>
      <c r="N61" s="9" t="s">
        <v>15</v>
      </c>
      <c r="O61" s="8">
        <f t="shared" si="4"/>
        <v>131</v>
      </c>
      <c r="P61" s="29">
        <f t="shared" si="0"/>
        <v>-0.5</v>
      </c>
      <c r="Q61" s="10">
        <f t="shared" si="5"/>
        <v>38.267874999999989</v>
      </c>
      <c r="R61" s="11">
        <f t="shared" si="1"/>
        <v>169.267875</v>
      </c>
      <c r="S61" s="12">
        <f t="shared" si="2"/>
        <v>0.61016949152542377</v>
      </c>
      <c r="T61" s="13">
        <f t="shared" si="3"/>
        <v>0.29212118320610692</v>
      </c>
      <c r="U61" s="14">
        <f>COUNTIF(K$3:$K61,1)</f>
        <v>36</v>
      </c>
      <c r="V61">
        <v>59</v>
      </c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16.5" customHeight="1" x14ac:dyDescent="0.2">
      <c r="A62" s="3">
        <v>60</v>
      </c>
      <c r="B62" s="4">
        <v>42928</v>
      </c>
      <c r="C62" s="3" t="s">
        <v>179</v>
      </c>
      <c r="D62" s="3" t="s">
        <v>39</v>
      </c>
      <c r="E62" s="3">
        <v>1</v>
      </c>
      <c r="F62" s="3">
        <v>2</v>
      </c>
      <c r="G62" s="3" t="s">
        <v>29</v>
      </c>
      <c r="H62" s="3" t="s">
        <v>42</v>
      </c>
      <c r="I62" s="3" t="s">
        <v>14</v>
      </c>
      <c r="J62" s="15" t="s">
        <v>109</v>
      </c>
      <c r="K62" s="6" t="s">
        <v>17</v>
      </c>
      <c r="L62" s="7">
        <v>4.7</v>
      </c>
      <c r="M62" s="8">
        <v>0.5</v>
      </c>
      <c r="N62" s="9" t="s">
        <v>15</v>
      </c>
      <c r="O62" s="8">
        <f t="shared" si="4"/>
        <v>131.5</v>
      </c>
      <c r="P62" s="27">
        <f t="shared" si="0"/>
        <v>1.85</v>
      </c>
      <c r="Q62" s="10">
        <f t="shared" si="5"/>
        <v>40.117874999999991</v>
      </c>
      <c r="R62" s="11">
        <f t="shared" si="1"/>
        <v>171.617875</v>
      </c>
      <c r="S62" s="12">
        <f t="shared" si="2"/>
        <v>0.6166666666666667</v>
      </c>
      <c r="T62" s="13">
        <f t="shared" si="3"/>
        <v>0.30507889733840304</v>
      </c>
      <c r="U62" s="14">
        <f>COUNTIF(K$3:$K62,1)</f>
        <v>37</v>
      </c>
      <c r="V62">
        <v>60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17.25" customHeight="1" x14ac:dyDescent="0.2">
      <c r="A63" s="3">
        <v>61</v>
      </c>
      <c r="B63" s="4">
        <v>42928</v>
      </c>
      <c r="C63" s="3" t="s">
        <v>180</v>
      </c>
      <c r="D63" s="3" t="s">
        <v>28</v>
      </c>
      <c r="E63" s="3">
        <v>1</v>
      </c>
      <c r="F63" s="3">
        <v>1</v>
      </c>
      <c r="G63" s="3" t="s">
        <v>26</v>
      </c>
      <c r="H63" s="3" t="s">
        <v>33</v>
      </c>
      <c r="I63" s="3" t="s">
        <v>14</v>
      </c>
      <c r="J63" s="5" t="s">
        <v>36</v>
      </c>
      <c r="K63" s="6" t="s">
        <v>16</v>
      </c>
      <c r="L63" s="7">
        <v>1.86</v>
      </c>
      <c r="M63" s="8">
        <v>2</v>
      </c>
      <c r="N63" s="9" t="s">
        <v>15</v>
      </c>
      <c r="O63" s="8">
        <f t="shared" si="4"/>
        <v>133.5</v>
      </c>
      <c r="P63" s="29">
        <f t="shared" si="0"/>
        <v>-2</v>
      </c>
      <c r="Q63" s="10">
        <f t="shared" si="5"/>
        <v>38.117874999999991</v>
      </c>
      <c r="R63" s="11">
        <f t="shared" si="1"/>
        <v>171.617875</v>
      </c>
      <c r="S63" s="12">
        <f t="shared" si="2"/>
        <v>0.60655737704918034</v>
      </c>
      <c r="T63" s="13">
        <f t="shared" si="3"/>
        <v>0.28552715355805242</v>
      </c>
      <c r="U63" s="14">
        <f>COUNTIF(K$3:$K63,1)</f>
        <v>37</v>
      </c>
      <c r="V63">
        <v>61</v>
      </c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15.75" customHeight="1" x14ac:dyDescent="0.2">
      <c r="A64" s="3">
        <v>62</v>
      </c>
      <c r="B64" s="4">
        <v>42928</v>
      </c>
      <c r="C64" s="3" t="s">
        <v>181</v>
      </c>
      <c r="D64" s="3" t="s">
        <v>40</v>
      </c>
      <c r="E64" s="3">
        <v>1</v>
      </c>
      <c r="F64" s="3" t="s">
        <v>182</v>
      </c>
      <c r="G64" s="3" t="s">
        <v>26</v>
      </c>
      <c r="H64" s="3" t="s">
        <v>183</v>
      </c>
      <c r="I64" s="3" t="s">
        <v>14</v>
      </c>
      <c r="J64" s="15" t="s">
        <v>162</v>
      </c>
      <c r="K64" s="6" t="s">
        <v>17</v>
      </c>
      <c r="L64" s="7">
        <v>2.4</v>
      </c>
      <c r="M64" s="8">
        <v>4</v>
      </c>
      <c r="N64" s="9" t="s">
        <v>23</v>
      </c>
      <c r="O64" s="8">
        <f t="shared" si="4"/>
        <v>137.5</v>
      </c>
      <c r="P64" s="27">
        <f t="shared" si="0"/>
        <v>5.1199999999999992</v>
      </c>
      <c r="Q64" s="10">
        <f t="shared" si="5"/>
        <v>43.237874999999988</v>
      </c>
      <c r="R64" s="11">
        <f t="shared" si="1"/>
        <v>180.73787499999997</v>
      </c>
      <c r="S64" s="12">
        <f t="shared" si="2"/>
        <v>0.61290322580645162</v>
      </c>
      <c r="T64" s="13">
        <f t="shared" si="3"/>
        <v>0.31445727272727253</v>
      </c>
      <c r="U64" s="14">
        <f>COUNTIF(K$3:$K64,1)</f>
        <v>38</v>
      </c>
      <c r="V64">
        <v>62</v>
      </c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16.5" customHeight="1" x14ac:dyDescent="0.2">
      <c r="A65" s="3">
        <v>63</v>
      </c>
      <c r="B65" s="4">
        <v>42928</v>
      </c>
      <c r="C65" s="3" t="s">
        <v>181</v>
      </c>
      <c r="D65" s="3" t="s">
        <v>40</v>
      </c>
      <c r="E65" s="3">
        <v>1</v>
      </c>
      <c r="F65" s="3" t="s">
        <v>184</v>
      </c>
      <c r="G65" s="3" t="s">
        <v>26</v>
      </c>
      <c r="H65" s="3" t="s">
        <v>183</v>
      </c>
      <c r="I65" s="3" t="s">
        <v>14</v>
      </c>
      <c r="J65" s="15" t="s">
        <v>162</v>
      </c>
      <c r="K65" s="6" t="s">
        <v>17</v>
      </c>
      <c r="L65" s="7">
        <v>4</v>
      </c>
      <c r="M65" s="8">
        <v>1</v>
      </c>
      <c r="N65" s="9" t="s">
        <v>23</v>
      </c>
      <c r="O65" s="8">
        <f t="shared" si="4"/>
        <v>138.5</v>
      </c>
      <c r="P65" s="27">
        <f t="shared" si="0"/>
        <v>2.8</v>
      </c>
      <c r="Q65" s="10">
        <f t="shared" si="5"/>
        <v>46.037874999999985</v>
      </c>
      <c r="R65" s="11">
        <f t="shared" si="1"/>
        <v>184.53787499999999</v>
      </c>
      <c r="S65" s="12">
        <f t="shared" si="2"/>
        <v>0.61904761904761907</v>
      </c>
      <c r="T65" s="13">
        <f t="shared" si="3"/>
        <v>0.33240342960288799</v>
      </c>
      <c r="U65" s="14">
        <f>COUNTIF(K$3:$K65,1)</f>
        <v>39</v>
      </c>
      <c r="V65">
        <v>63</v>
      </c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16.5" customHeight="1" x14ac:dyDescent="0.2">
      <c r="A66" s="3">
        <v>64</v>
      </c>
      <c r="B66" s="4">
        <v>42928</v>
      </c>
      <c r="C66" s="3" t="s">
        <v>181</v>
      </c>
      <c r="D66" s="3" t="s">
        <v>40</v>
      </c>
      <c r="E66" s="3">
        <v>1</v>
      </c>
      <c r="F66" s="3" t="s">
        <v>185</v>
      </c>
      <c r="G66" s="3" t="s">
        <v>26</v>
      </c>
      <c r="H66" s="3" t="s">
        <v>183</v>
      </c>
      <c r="I66" s="3" t="s">
        <v>14</v>
      </c>
      <c r="J66" s="5" t="s">
        <v>162</v>
      </c>
      <c r="K66" s="6" t="s">
        <v>16</v>
      </c>
      <c r="L66" s="7">
        <v>6.5</v>
      </c>
      <c r="M66" s="8">
        <v>1</v>
      </c>
      <c r="N66" s="9" t="s">
        <v>23</v>
      </c>
      <c r="O66" s="8">
        <f t="shared" si="4"/>
        <v>139.5</v>
      </c>
      <c r="P66" s="29">
        <f t="shared" si="0"/>
        <v>-1</v>
      </c>
      <c r="Q66" s="10">
        <f t="shared" si="5"/>
        <v>45.037874999999985</v>
      </c>
      <c r="R66" s="11">
        <f t="shared" si="1"/>
        <v>184.53787499999999</v>
      </c>
      <c r="S66" s="12">
        <f t="shared" si="2"/>
        <v>0.609375</v>
      </c>
      <c r="T66" s="13">
        <f t="shared" si="3"/>
        <v>0.32285215053763433</v>
      </c>
      <c r="U66" s="14">
        <f>COUNTIF(K$3:$K66,1)</f>
        <v>39</v>
      </c>
      <c r="V66">
        <v>64</v>
      </c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15.75" customHeight="1" x14ac:dyDescent="0.2">
      <c r="A67" s="3">
        <v>65</v>
      </c>
      <c r="B67" s="4">
        <v>42928</v>
      </c>
      <c r="C67" s="3" t="s">
        <v>181</v>
      </c>
      <c r="D67" s="3" t="s">
        <v>40</v>
      </c>
      <c r="E67" s="3">
        <v>1</v>
      </c>
      <c r="F67" s="3" t="s">
        <v>186</v>
      </c>
      <c r="G67" s="3" t="s">
        <v>26</v>
      </c>
      <c r="H67" s="3" t="s">
        <v>183</v>
      </c>
      <c r="I67" s="3" t="s">
        <v>14</v>
      </c>
      <c r="J67" s="5" t="s">
        <v>162</v>
      </c>
      <c r="K67" s="6" t="s">
        <v>16</v>
      </c>
      <c r="L67" s="7">
        <v>12</v>
      </c>
      <c r="M67" s="8">
        <v>0.5</v>
      </c>
      <c r="N67" s="9" t="s">
        <v>23</v>
      </c>
      <c r="O67" s="8">
        <f t="shared" si="4"/>
        <v>140</v>
      </c>
      <c r="P67" s="29">
        <f t="shared" ref="P67:P130" si="6">IF(AND(K67="1",N67="ja"),(M67*L67*0.95)-M67,IF(AND(K67="1",N67="nein"),M67*L67-M67,-M67))</f>
        <v>-0.5</v>
      </c>
      <c r="Q67" s="10">
        <f t="shared" si="5"/>
        <v>44.537874999999985</v>
      </c>
      <c r="R67" s="11">
        <f t="shared" ref="R67:R130" si="7">O67+Q67</f>
        <v>184.53787499999999</v>
      </c>
      <c r="S67" s="12">
        <f t="shared" ref="S67:S130" si="8">U67/V67</f>
        <v>0.6</v>
      </c>
      <c r="T67" s="13">
        <f t="shared" ref="T67:T130" si="9">((R67-O67)/O67)*100%</f>
        <v>0.31812767857142848</v>
      </c>
      <c r="U67" s="14">
        <f>COUNTIF(K$3:$K67,1)</f>
        <v>39</v>
      </c>
      <c r="V67">
        <v>65</v>
      </c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25.5" x14ac:dyDescent="0.2">
      <c r="A68" s="3">
        <v>66</v>
      </c>
      <c r="B68" s="4">
        <v>42929</v>
      </c>
      <c r="C68" s="3" t="s">
        <v>187</v>
      </c>
      <c r="D68" s="3" t="s">
        <v>39</v>
      </c>
      <c r="E68" s="3">
        <v>2</v>
      </c>
      <c r="F68" s="3" t="s">
        <v>188</v>
      </c>
      <c r="G68" s="3" t="s">
        <v>29</v>
      </c>
      <c r="H68" s="3" t="s">
        <v>42</v>
      </c>
      <c r="I68" s="3" t="s">
        <v>14</v>
      </c>
      <c r="J68" s="15" t="s">
        <v>189</v>
      </c>
      <c r="K68" s="6" t="s">
        <v>17</v>
      </c>
      <c r="L68" s="7">
        <v>1.988</v>
      </c>
      <c r="M68" s="8">
        <v>1</v>
      </c>
      <c r="N68" s="9" t="s">
        <v>15</v>
      </c>
      <c r="O68" s="8">
        <f t="shared" si="4"/>
        <v>141</v>
      </c>
      <c r="P68" s="27">
        <f t="shared" si="6"/>
        <v>0.98799999999999999</v>
      </c>
      <c r="Q68" s="10">
        <f t="shared" si="5"/>
        <v>45.525874999999985</v>
      </c>
      <c r="R68" s="11">
        <f t="shared" si="7"/>
        <v>186.52587499999998</v>
      </c>
      <c r="S68" s="12">
        <f t="shared" si="8"/>
        <v>0.60606060606060608</v>
      </c>
      <c r="T68" s="13">
        <f t="shared" si="9"/>
        <v>0.32287854609929068</v>
      </c>
      <c r="U68" s="14">
        <f>COUNTIF(K$3:$K68,1)</f>
        <v>40</v>
      </c>
      <c r="V68">
        <v>66</v>
      </c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5.75" customHeight="1" x14ac:dyDescent="0.2">
      <c r="A69" s="3">
        <v>67</v>
      </c>
      <c r="B69" s="4">
        <v>42929</v>
      </c>
      <c r="C69" s="3" t="s">
        <v>190</v>
      </c>
      <c r="D69" s="3" t="s">
        <v>48</v>
      </c>
      <c r="E69" s="3">
        <v>1</v>
      </c>
      <c r="F69" s="3" t="s">
        <v>191</v>
      </c>
      <c r="G69" s="3" t="s">
        <v>25</v>
      </c>
      <c r="H69" s="3" t="s">
        <v>42</v>
      </c>
      <c r="I69" s="3" t="s">
        <v>14</v>
      </c>
      <c r="J69" s="15" t="s">
        <v>192</v>
      </c>
      <c r="K69" s="6" t="s">
        <v>16</v>
      </c>
      <c r="L69" s="7">
        <v>2.14</v>
      </c>
      <c r="M69" s="8">
        <v>2</v>
      </c>
      <c r="N69" s="9" t="s">
        <v>15</v>
      </c>
      <c r="O69" s="8">
        <f t="shared" si="4"/>
        <v>143</v>
      </c>
      <c r="P69" s="29">
        <f t="shared" si="6"/>
        <v>-2</v>
      </c>
      <c r="Q69" s="10">
        <f t="shared" si="5"/>
        <v>43.525874999999985</v>
      </c>
      <c r="R69" s="11">
        <f t="shared" si="7"/>
        <v>186.52587499999998</v>
      </c>
      <c r="S69" s="12">
        <f t="shared" si="8"/>
        <v>0.59701492537313428</v>
      </c>
      <c r="T69" s="13">
        <f t="shared" si="9"/>
        <v>0.30437674825174815</v>
      </c>
      <c r="U69" s="14">
        <f>COUNTIF(K$3:$K69,1)</f>
        <v>40</v>
      </c>
      <c r="V69">
        <v>67</v>
      </c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7.25" customHeight="1" x14ac:dyDescent="0.2">
      <c r="A70" s="3">
        <v>68</v>
      </c>
      <c r="B70" s="4">
        <v>42929</v>
      </c>
      <c r="C70" s="3" t="s">
        <v>60</v>
      </c>
      <c r="D70" s="3" t="s">
        <v>40</v>
      </c>
      <c r="E70" s="3">
        <v>5</v>
      </c>
      <c r="F70" s="3">
        <v>1</v>
      </c>
      <c r="G70" s="3" t="s">
        <v>26</v>
      </c>
      <c r="H70" s="3" t="s">
        <v>30</v>
      </c>
      <c r="I70" s="3" t="s">
        <v>14</v>
      </c>
      <c r="J70" s="5" t="s">
        <v>141</v>
      </c>
      <c r="K70" s="6" t="s">
        <v>16</v>
      </c>
      <c r="L70" s="7">
        <v>10.6</v>
      </c>
      <c r="M70" s="8">
        <v>0.5</v>
      </c>
      <c r="N70" s="9" t="s">
        <v>15</v>
      </c>
      <c r="O70" s="8">
        <f t="shared" ref="O70:O133" si="10">O69+M70</f>
        <v>143.5</v>
      </c>
      <c r="P70" s="29">
        <f t="shared" si="6"/>
        <v>-0.5</v>
      </c>
      <c r="Q70" s="10">
        <f t="shared" ref="Q70:Q133" si="11">Q69+P70</f>
        <v>43.025874999999985</v>
      </c>
      <c r="R70" s="11">
        <f t="shared" si="7"/>
        <v>186.52587499999998</v>
      </c>
      <c r="S70" s="12">
        <f t="shared" si="8"/>
        <v>0.58823529411764708</v>
      </c>
      <c r="T70" s="13">
        <f t="shared" si="9"/>
        <v>0.29983188153310092</v>
      </c>
      <c r="U70" s="14">
        <f>COUNTIF(K$3:$K70,1)</f>
        <v>40</v>
      </c>
      <c r="V70">
        <v>68</v>
      </c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5.75" customHeight="1" x14ac:dyDescent="0.2">
      <c r="A71" s="3">
        <v>69</v>
      </c>
      <c r="B71" s="4">
        <v>42929</v>
      </c>
      <c r="C71" s="3" t="s">
        <v>193</v>
      </c>
      <c r="D71" s="3" t="s">
        <v>40</v>
      </c>
      <c r="E71" s="3">
        <v>1</v>
      </c>
      <c r="F71" s="3" t="s">
        <v>194</v>
      </c>
      <c r="G71" s="3" t="s">
        <v>26</v>
      </c>
      <c r="H71" s="3" t="s">
        <v>30</v>
      </c>
      <c r="I71" s="3" t="s">
        <v>14</v>
      </c>
      <c r="J71" s="35" t="s">
        <v>36</v>
      </c>
      <c r="K71" s="6" t="s">
        <v>17</v>
      </c>
      <c r="L71" s="7">
        <v>1</v>
      </c>
      <c r="M71" s="8">
        <v>1.5</v>
      </c>
      <c r="N71" s="9" t="s">
        <v>23</v>
      </c>
      <c r="O71" s="8">
        <f t="shared" si="10"/>
        <v>145</v>
      </c>
      <c r="P71" s="38">
        <f t="shared" si="6"/>
        <v>-7.5000000000000178E-2</v>
      </c>
      <c r="Q71" s="10">
        <f t="shared" si="11"/>
        <v>42.950874999999982</v>
      </c>
      <c r="R71" s="11">
        <f t="shared" si="7"/>
        <v>187.950875</v>
      </c>
      <c r="S71" s="12">
        <f t="shared" si="8"/>
        <v>0.59420289855072461</v>
      </c>
      <c r="T71" s="13">
        <f t="shared" si="9"/>
        <v>0.29621293103448271</v>
      </c>
      <c r="U71" s="14">
        <f>COUNTIF(K$3:$K71,1)</f>
        <v>41</v>
      </c>
      <c r="V71">
        <v>69</v>
      </c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2.75" x14ac:dyDescent="0.2">
      <c r="A72" s="3">
        <v>70</v>
      </c>
      <c r="B72" s="4">
        <v>42929</v>
      </c>
      <c r="C72" s="3" t="s">
        <v>193</v>
      </c>
      <c r="D72" s="3" t="s">
        <v>40</v>
      </c>
      <c r="E72" s="3">
        <v>1</v>
      </c>
      <c r="F72" s="3" t="s">
        <v>49</v>
      </c>
      <c r="G72" s="3" t="s">
        <v>26</v>
      </c>
      <c r="H72" s="3" t="s">
        <v>30</v>
      </c>
      <c r="I72" s="3" t="s">
        <v>31</v>
      </c>
      <c r="J72" s="35" t="s">
        <v>195</v>
      </c>
      <c r="K72" s="6" t="s">
        <v>17</v>
      </c>
      <c r="L72" s="7">
        <v>1</v>
      </c>
      <c r="M72" s="8">
        <v>1.5</v>
      </c>
      <c r="N72" s="9" t="s">
        <v>23</v>
      </c>
      <c r="O72" s="8">
        <f t="shared" si="10"/>
        <v>146.5</v>
      </c>
      <c r="P72" s="38">
        <f t="shared" si="6"/>
        <v>-7.5000000000000178E-2</v>
      </c>
      <c r="Q72" s="10">
        <f t="shared" si="11"/>
        <v>42.875874999999979</v>
      </c>
      <c r="R72" s="11">
        <f t="shared" si="7"/>
        <v>189.37587499999998</v>
      </c>
      <c r="S72" s="12">
        <f t="shared" si="8"/>
        <v>0.6</v>
      </c>
      <c r="T72" s="13">
        <f t="shared" si="9"/>
        <v>0.29266808873720124</v>
      </c>
      <c r="U72" s="14">
        <f>COUNTIF(K$3:$K72,1)</f>
        <v>42</v>
      </c>
      <c r="V72">
        <v>70</v>
      </c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6.5" customHeight="1" x14ac:dyDescent="0.2">
      <c r="A73" s="3">
        <v>71</v>
      </c>
      <c r="B73" s="4">
        <v>42929</v>
      </c>
      <c r="C73" s="3" t="s">
        <v>196</v>
      </c>
      <c r="D73" s="3" t="s">
        <v>40</v>
      </c>
      <c r="E73" s="3">
        <v>1</v>
      </c>
      <c r="F73" s="3" t="s">
        <v>194</v>
      </c>
      <c r="G73" s="3" t="s">
        <v>26</v>
      </c>
      <c r="H73" s="3" t="s">
        <v>30</v>
      </c>
      <c r="I73" s="3" t="s">
        <v>14</v>
      </c>
      <c r="J73" s="5" t="s">
        <v>32</v>
      </c>
      <c r="K73" s="6" t="s">
        <v>16</v>
      </c>
      <c r="L73" s="7">
        <v>1.7749999999999999</v>
      </c>
      <c r="M73" s="8">
        <v>1.5</v>
      </c>
      <c r="N73" s="9" t="s">
        <v>15</v>
      </c>
      <c r="O73" s="8">
        <f t="shared" si="10"/>
        <v>148</v>
      </c>
      <c r="P73" s="29">
        <f t="shared" si="6"/>
        <v>-1.5</v>
      </c>
      <c r="Q73" s="10">
        <f t="shared" si="11"/>
        <v>41.375874999999979</v>
      </c>
      <c r="R73" s="11">
        <f t="shared" si="7"/>
        <v>189.37587499999998</v>
      </c>
      <c r="S73" s="12">
        <f t="shared" si="8"/>
        <v>0.59154929577464788</v>
      </c>
      <c r="T73" s="13">
        <f t="shared" si="9"/>
        <v>0.27956672297297286</v>
      </c>
      <c r="U73" s="14">
        <f>COUNTIF(K$3:$K73,1)</f>
        <v>42</v>
      </c>
      <c r="V73">
        <v>71</v>
      </c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25.5" x14ac:dyDescent="0.2">
      <c r="A74" s="3">
        <v>72</v>
      </c>
      <c r="B74" s="4">
        <v>42930</v>
      </c>
      <c r="C74" s="3" t="s">
        <v>197</v>
      </c>
      <c r="D74" s="3" t="s">
        <v>39</v>
      </c>
      <c r="E74" s="3">
        <v>2</v>
      </c>
      <c r="F74" s="3" t="s">
        <v>198</v>
      </c>
      <c r="G74" s="3" t="s">
        <v>29</v>
      </c>
      <c r="H74" s="3" t="s">
        <v>42</v>
      </c>
      <c r="I74" s="3" t="s">
        <v>14</v>
      </c>
      <c r="J74" s="15" t="s">
        <v>199</v>
      </c>
      <c r="K74" s="6" t="s">
        <v>17</v>
      </c>
      <c r="L74" s="7">
        <v>1.95</v>
      </c>
      <c r="M74" s="8">
        <v>2</v>
      </c>
      <c r="N74" s="9" t="s">
        <v>15</v>
      </c>
      <c r="O74" s="8">
        <f t="shared" si="10"/>
        <v>150</v>
      </c>
      <c r="P74" s="27">
        <f t="shared" si="6"/>
        <v>1.9</v>
      </c>
      <c r="Q74" s="10">
        <f t="shared" si="11"/>
        <v>43.275874999999978</v>
      </c>
      <c r="R74" s="11">
        <f t="shared" si="7"/>
        <v>193.27587499999998</v>
      </c>
      <c r="S74" s="12">
        <f t="shared" si="8"/>
        <v>0.59722222222222221</v>
      </c>
      <c r="T74" s="13">
        <f t="shared" si="9"/>
        <v>0.28850583333333324</v>
      </c>
      <c r="U74" s="14">
        <f>COUNTIF(K$3:$K74,1)</f>
        <v>43</v>
      </c>
      <c r="V74">
        <v>72</v>
      </c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5.75" customHeight="1" x14ac:dyDescent="0.2">
      <c r="A75" s="3">
        <v>73</v>
      </c>
      <c r="B75" s="4">
        <v>42930</v>
      </c>
      <c r="C75" s="3" t="s">
        <v>200</v>
      </c>
      <c r="D75" s="3" t="s">
        <v>40</v>
      </c>
      <c r="E75" s="3">
        <v>1</v>
      </c>
      <c r="F75" s="3" t="s">
        <v>201</v>
      </c>
      <c r="G75" s="3" t="s">
        <v>26</v>
      </c>
      <c r="H75" s="3" t="s">
        <v>30</v>
      </c>
      <c r="I75" s="3" t="s">
        <v>14</v>
      </c>
      <c r="J75" s="5" t="s">
        <v>36</v>
      </c>
      <c r="K75" s="6" t="s">
        <v>16</v>
      </c>
      <c r="L75" s="7">
        <v>1.9</v>
      </c>
      <c r="M75" s="8">
        <v>4.5</v>
      </c>
      <c r="N75" s="9" t="s">
        <v>15</v>
      </c>
      <c r="O75" s="8">
        <f t="shared" si="10"/>
        <v>154.5</v>
      </c>
      <c r="P75" s="29">
        <f t="shared" si="6"/>
        <v>-4.5</v>
      </c>
      <c r="Q75" s="10">
        <f t="shared" si="11"/>
        <v>38.775874999999978</v>
      </c>
      <c r="R75" s="11">
        <f t="shared" si="7"/>
        <v>193.27587499999998</v>
      </c>
      <c r="S75" s="12">
        <f t="shared" si="8"/>
        <v>0.58904109589041098</v>
      </c>
      <c r="T75" s="13">
        <f t="shared" si="9"/>
        <v>0.25097653721682839</v>
      </c>
      <c r="U75" s="14">
        <f>COUNTIF(K$3:$K75,1)</f>
        <v>43</v>
      </c>
      <c r="V75">
        <v>73</v>
      </c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7.25" customHeight="1" x14ac:dyDescent="0.2">
      <c r="A76" s="3">
        <v>74</v>
      </c>
      <c r="B76" s="4">
        <v>42930</v>
      </c>
      <c r="C76" s="3" t="s">
        <v>202</v>
      </c>
      <c r="D76" s="3" t="s">
        <v>40</v>
      </c>
      <c r="E76" s="3">
        <v>1</v>
      </c>
      <c r="F76" s="3" t="s">
        <v>203</v>
      </c>
      <c r="G76" s="3" t="s">
        <v>26</v>
      </c>
      <c r="H76" s="3" t="s">
        <v>183</v>
      </c>
      <c r="I76" s="3" t="s">
        <v>14</v>
      </c>
      <c r="J76" s="15" t="s">
        <v>72</v>
      </c>
      <c r="K76" s="6" t="s">
        <v>17</v>
      </c>
      <c r="L76" s="7">
        <v>2.7</v>
      </c>
      <c r="M76" s="8">
        <v>2</v>
      </c>
      <c r="N76" s="9" t="s">
        <v>23</v>
      </c>
      <c r="O76" s="8">
        <f t="shared" si="10"/>
        <v>156.5</v>
      </c>
      <c r="P76" s="27">
        <f t="shared" si="6"/>
        <v>3.13</v>
      </c>
      <c r="Q76" s="10">
        <f t="shared" si="11"/>
        <v>41.90587499999998</v>
      </c>
      <c r="R76" s="11">
        <f t="shared" si="7"/>
        <v>198.40587499999998</v>
      </c>
      <c r="S76" s="12">
        <f t="shared" si="8"/>
        <v>0.59459459459459463</v>
      </c>
      <c r="T76" s="13">
        <f t="shared" si="9"/>
        <v>0.26776916932907335</v>
      </c>
      <c r="U76" s="14">
        <f>COUNTIF(K$3:$K76,1)</f>
        <v>44</v>
      </c>
      <c r="V76">
        <v>74</v>
      </c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spans="1:244" ht="16.5" customHeight="1" x14ac:dyDescent="0.2">
      <c r="A77" s="3">
        <v>75</v>
      </c>
      <c r="B77" s="4">
        <v>42930</v>
      </c>
      <c r="C77" s="3" t="s">
        <v>202</v>
      </c>
      <c r="D77" s="3" t="s">
        <v>40</v>
      </c>
      <c r="E77" s="3">
        <v>1</v>
      </c>
      <c r="F77" s="3" t="s">
        <v>182</v>
      </c>
      <c r="G77" s="3" t="s">
        <v>26</v>
      </c>
      <c r="H77" s="3" t="s">
        <v>183</v>
      </c>
      <c r="I77" s="3" t="s">
        <v>14</v>
      </c>
      <c r="J77" s="15" t="s">
        <v>72</v>
      </c>
      <c r="K77" s="6" t="s">
        <v>17</v>
      </c>
      <c r="L77" s="7">
        <v>4.75</v>
      </c>
      <c r="M77" s="8">
        <v>1</v>
      </c>
      <c r="N77" s="9" t="s">
        <v>23</v>
      </c>
      <c r="O77" s="8">
        <f t="shared" si="10"/>
        <v>157.5</v>
      </c>
      <c r="P77" s="27">
        <f t="shared" si="6"/>
        <v>3.5125000000000002</v>
      </c>
      <c r="Q77" s="10">
        <f t="shared" si="11"/>
        <v>45.418374999999983</v>
      </c>
      <c r="R77" s="11">
        <f t="shared" si="7"/>
        <v>202.91837499999997</v>
      </c>
      <c r="S77" s="12">
        <f t="shared" si="8"/>
        <v>0.6</v>
      </c>
      <c r="T77" s="13">
        <f t="shared" si="9"/>
        <v>0.28837063492063475</v>
      </c>
      <c r="U77" s="14">
        <f>COUNTIF(K$3:$K77,1)</f>
        <v>45</v>
      </c>
      <c r="V77">
        <v>75</v>
      </c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spans="1:244" ht="16.5" customHeight="1" x14ac:dyDescent="0.2">
      <c r="A78" s="3">
        <v>76</v>
      </c>
      <c r="B78" s="4">
        <v>42930</v>
      </c>
      <c r="C78" s="3" t="s">
        <v>202</v>
      </c>
      <c r="D78" s="3" t="s">
        <v>40</v>
      </c>
      <c r="E78" s="3">
        <v>1</v>
      </c>
      <c r="F78" s="3" t="s">
        <v>184</v>
      </c>
      <c r="G78" s="3" t="s">
        <v>26</v>
      </c>
      <c r="H78" s="3" t="s">
        <v>183</v>
      </c>
      <c r="I78" s="3" t="s">
        <v>14</v>
      </c>
      <c r="J78" s="5" t="s">
        <v>72</v>
      </c>
      <c r="K78" s="6" t="s">
        <v>16</v>
      </c>
      <c r="L78" s="7">
        <v>9</v>
      </c>
      <c r="M78" s="8">
        <v>0.5</v>
      </c>
      <c r="N78" s="9" t="s">
        <v>23</v>
      </c>
      <c r="O78" s="8">
        <f t="shared" si="10"/>
        <v>158</v>
      </c>
      <c r="P78" s="29">
        <f t="shared" si="6"/>
        <v>-0.5</v>
      </c>
      <c r="Q78" s="10">
        <f t="shared" si="11"/>
        <v>44.918374999999983</v>
      </c>
      <c r="R78" s="11">
        <f t="shared" si="7"/>
        <v>202.91837499999997</v>
      </c>
      <c r="S78" s="12">
        <f t="shared" si="8"/>
        <v>0.59210526315789469</v>
      </c>
      <c r="T78" s="13">
        <f t="shared" si="9"/>
        <v>0.28429351265822767</v>
      </c>
      <c r="U78" s="14">
        <f>COUNTIF(K$3:$K78,1)</f>
        <v>45</v>
      </c>
      <c r="V78">
        <v>76</v>
      </c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spans="1:244" ht="15" customHeight="1" x14ac:dyDescent="0.2">
      <c r="A79" s="3">
        <v>77</v>
      </c>
      <c r="B79" s="4">
        <v>42930</v>
      </c>
      <c r="C79" s="3" t="s">
        <v>202</v>
      </c>
      <c r="D79" s="3" t="s">
        <v>40</v>
      </c>
      <c r="E79" s="3">
        <v>1</v>
      </c>
      <c r="F79" s="3" t="s">
        <v>185</v>
      </c>
      <c r="G79" s="3" t="s">
        <v>26</v>
      </c>
      <c r="H79" s="3" t="s">
        <v>183</v>
      </c>
      <c r="I79" s="3" t="s">
        <v>14</v>
      </c>
      <c r="J79" s="5" t="s">
        <v>72</v>
      </c>
      <c r="K79" s="6" t="s">
        <v>16</v>
      </c>
      <c r="L79" s="7">
        <v>15</v>
      </c>
      <c r="M79" s="8">
        <v>0.5</v>
      </c>
      <c r="N79" s="9" t="s">
        <v>23</v>
      </c>
      <c r="O79" s="8">
        <f t="shared" si="10"/>
        <v>158.5</v>
      </c>
      <c r="P79" s="29">
        <f t="shared" si="6"/>
        <v>-0.5</v>
      </c>
      <c r="Q79" s="10">
        <f t="shared" si="11"/>
        <v>44.418374999999983</v>
      </c>
      <c r="R79" s="11">
        <f t="shared" si="7"/>
        <v>202.91837499999997</v>
      </c>
      <c r="S79" s="12">
        <f t="shared" si="8"/>
        <v>0.58441558441558439</v>
      </c>
      <c r="T79" s="13">
        <f t="shared" si="9"/>
        <v>0.28024211356466855</v>
      </c>
      <c r="U79" s="14">
        <f>COUNTIF(K$3:$K79,1)</f>
        <v>45</v>
      </c>
      <c r="V79">
        <v>77</v>
      </c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spans="1:244" ht="25.5" x14ac:dyDescent="0.2">
      <c r="A80" s="3">
        <v>78</v>
      </c>
      <c r="B80" s="4">
        <v>42930</v>
      </c>
      <c r="C80" s="3" t="s">
        <v>204</v>
      </c>
      <c r="D80" s="3" t="s">
        <v>40</v>
      </c>
      <c r="E80" s="3">
        <v>2</v>
      </c>
      <c r="F80" s="3" t="s">
        <v>205</v>
      </c>
      <c r="G80" s="3" t="s">
        <v>26</v>
      </c>
      <c r="H80" s="3" t="s">
        <v>30</v>
      </c>
      <c r="I80" s="3" t="s">
        <v>14</v>
      </c>
      <c r="J80" s="15" t="s">
        <v>206</v>
      </c>
      <c r="K80" s="6" t="s">
        <v>16</v>
      </c>
      <c r="L80" s="7">
        <v>2.98</v>
      </c>
      <c r="M80" s="8">
        <v>1.5</v>
      </c>
      <c r="N80" s="9" t="s">
        <v>15</v>
      </c>
      <c r="O80" s="8">
        <f t="shared" si="10"/>
        <v>160</v>
      </c>
      <c r="P80" s="29">
        <f t="shared" si="6"/>
        <v>-1.5</v>
      </c>
      <c r="Q80" s="10">
        <f t="shared" si="11"/>
        <v>42.918374999999983</v>
      </c>
      <c r="R80" s="11">
        <f t="shared" si="7"/>
        <v>202.91837499999997</v>
      </c>
      <c r="S80" s="12">
        <f t="shared" si="8"/>
        <v>0.57692307692307687</v>
      </c>
      <c r="T80" s="13">
        <f t="shared" si="9"/>
        <v>0.26823984374999982</v>
      </c>
      <c r="U80" s="14">
        <f>COUNTIF(K$3:$K80,1)</f>
        <v>45</v>
      </c>
      <c r="V80">
        <v>78</v>
      </c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spans="1:244" ht="16.5" customHeight="1" x14ac:dyDescent="0.2">
      <c r="A81" s="3">
        <v>79</v>
      </c>
      <c r="B81" s="4">
        <v>42931</v>
      </c>
      <c r="C81" s="3" t="s">
        <v>207</v>
      </c>
      <c r="D81" s="3" t="s">
        <v>40</v>
      </c>
      <c r="E81" s="3">
        <v>1</v>
      </c>
      <c r="F81" s="3" t="s">
        <v>208</v>
      </c>
      <c r="G81" s="3" t="s">
        <v>26</v>
      </c>
      <c r="H81" s="3" t="s">
        <v>30</v>
      </c>
      <c r="I81" s="3" t="s">
        <v>14</v>
      </c>
      <c r="J81" s="15" t="s">
        <v>37</v>
      </c>
      <c r="K81" s="6" t="s">
        <v>17</v>
      </c>
      <c r="L81" s="7">
        <v>1.9750000000000001</v>
      </c>
      <c r="M81" s="8">
        <v>1.5</v>
      </c>
      <c r="N81" s="9" t="s">
        <v>23</v>
      </c>
      <c r="O81" s="8">
        <f t="shared" si="10"/>
        <v>161.5</v>
      </c>
      <c r="P81" s="27">
        <f t="shared" si="6"/>
        <v>1.3143750000000001</v>
      </c>
      <c r="Q81" s="10">
        <f t="shared" si="11"/>
        <v>44.232749999999982</v>
      </c>
      <c r="R81" s="11">
        <f t="shared" si="7"/>
        <v>205.73274999999998</v>
      </c>
      <c r="S81" s="12">
        <f t="shared" si="8"/>
        <v>0.58227848101265822</v>
      </c>
      <c r="T81" s="13">
        <f t="shared" si="9"/>
        <v>0.27388699690402463</v>
      </c>
      <c r="U81" s="14">
        <f>COUNTIF(K$3:$K81,1)</f>
        <v>46</v>
      </c>
      <c r="V81">
        <v>79</v>
      </c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spans="1:244" ht="17.25" customHeight="1" x14ac:dyDescent="0.2">
      <c r="A82" s="3">
        <v>80</v>
      </c>
      <c r="B82" s="4">
        <v>42931</v>
      </c>
      <c r="C82" s="3" t="s">
        <v>209</v>
      </c>
      <c r="D82" s="3" t="s">
        <v>40</v>
      </c>
      <c r="E82" s="3">
        <v>1</v>
      </c>
      <c r="F82" s="3">
        <v>2</v>
      </c>
      <c r="G82" s="3" t="s">
        <v>26</v>
      </c>
      <c r="H82" s="3" t="s">
        <v>210</v>
      </c>
      <c r="I82" s="3" t="s">
        <v>14</v>
      </c>
      <c r="J82" s="5" t="s">
        <v>192</v>
      </c>
      <c r="K82" s="6" t="s">
        <v>16</v>
      </c>
      <c r="L82" s="7">
        <v>1.82</v>
      </c>
      <c r="M82" s="8">
        <v>5.5</v>
      </c>
      <c r="N82" s="9" t="s">
        <v>15</v>
      </c>
      <c r="O82" s="8">
        <f t="shared" si="10"/>
        <v>167</v>
      </c>
      <c r="P82" s="29">
        <f t="shared" si="6"/>
        <v>-5.5</v>
      </c>
      <c r="Q82" s="10">
        <f t="shared" si="11"/>
        <v>38.732749999999982</v>
      </c>
      <c r="R82" s="11">
        <f t="shared" si="7"/>
        <v>205.73274999999998</v>
      </c>
      <c r="S82" s="12">
        <f t="shared" si="8"/>
        <v>0.57499999999999996</v>
      </c>
      <c r="T82" s="13">
        <f t="shared" si="9"/>
        <v>0.23193263473053882</v>
      </c>
      <c r="U82" s="14">
        <f>COUNTIF(K$3:$K82,1)</f>
        <v>46</v>
      </c>
      <c r="V82">
        <v>80</v>
      </c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spans="1:244" ht="17.25" customHeight="1" x14ac:dyDescent="0.2">
      <c r="A83" s="3">
        <v>81</v>
      </c>
      <c r="B83" s="4">
        <v>42931</v>
      </c>
      <c r="C83" s="3" t="s">
        <v>211</v>
      </c>
      <c r="D83" s="3" t="s">
        <v>40</v>
      </c>
      <c r="E83" s="3">
        <v>1</v>
      </c>
      <c r="F83" s="3" t="s">
        <v>194</v>
      </c>
      <c r="G83" s="3" t="s">
        <v>29</v>
      </c>
      <c r="H83" s="3" t="s">
        <v>30</v>
      </c>
      <c r="I83" s="3" t="s">
        <v>14</v>
      </c>
      <c r="J83" s="15" t="s">
        <v>64</v>
      </c>
      <c r="K83" s="6" t="s">
        <v>17</v>
      </c>
      <c r="L83" s="7">
        <v>1.8</v>
      </c>
      <c r="M83" s="8">
        <v>1.5</v>
      </c>
      <c r="N83" s="9" t="s">
        <v>23</v>
      </c>
      <c r="O83" s="8">
        <f t="shared" si="10"/>
        <v>168.5</v>
      </c>
      <c r="P83" s="27">
        <f t="shared" si="6"/>
        <v>1.0649999999999999</v>
      </c>
      <c r="Q83" s="10">
        <f t="shared" si="11"/>
        <v>39.797749999999979</v>
      </c>
      <c r="R83" s="11">
        <f t="shared" si="7"/>
        <v>208.29774999999998</v>
      </c>
      <c r="S83" s="12">
        <f t="shared" si="8"/>
        <v>0.58024691358024694</v>
      </c>
      <c r="T83" s="13">
        <f t="shared" si="9"/>
        <v>0.23618842729970313</v>
      </c>
      <c r="U83" s="14">
        <f>COUNTIF(K$3:$K83,1)</f>
        <v>47</v>
      </c>
      <c r="V83">
        <v>81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spans="1:244" ht="15" customHeight="1" x14ac:dyDescent="0.2">
      <c r="A84" s="3">
        <v>82</v>
      </c>
      <c r="B84" s="4">
        <v>42931</v>
      </c>
      <c r="C84" s="3" t="s">
        <v>60</v>
      </c>
      <c r="D84" s="3" t="s">
        <v>40</v>
      </c>
      <c r="E84" s="3">
        <v>5</v>
      </c>
      <c r="F84" s="3">
        <v>1</v>
      </c>
      <c r="G84" s="3" t="s">
        <v>26</v>
      </c>
      <c r="H84" s="3" t="s">
        <v>42</v>
      </c>
      <c r="I84" s="3" t="s">
        <v>14</v>
      </c>
      <c r="J84" s="15" t="s">
        <v>212</v>
      </c>
      <c r="K84" s="6" t="s">
        <v>17</v>
      </c>
      <c r="L84" s="7">
        <v>9.5299999999999994</v>
      </c>
      <c r="M84" s="8">
        <v>0.5</v>
      </c>
      <c r="N84" s="9" t="s">
        <v>15</v>
      </c>
      <c r="O84" s="8">
        <f t="shared" si="10"/>
        <v>169</v>
      </c>
      <c r="P84" s="27">
        <f t="shared" si="6"/>
        <v>4.2649999999999997</v>
      </c>
      <c r="Q84" s="10">
        <f t="shared" si="11"/>
        <v>44.06274999999998</v>
      </c>
      <c r="R84" s="11">
        <f t="shared" si="7"/>
        <v>213.06274999999999</v>
      </c>
      <c r="S84" s="12">
        <f t="shared" si="8"/>
        <v>0.58536585365853655</v>
      </c>
      <c r="T84" s="13">
        <f t="shared" si="9"/>
        <v>0.26072633136094669</v>
      </c>
      <c r="U84" s="14">
        <f>COUNTIF(K$3:$K84,1)</f>
        <v>48</v>
      </c>
      <c r="V84">
        <v>82</v>
      </c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  <row r="85" spans="1:244" ht="13.5" customHeight="1" x14ac:dyDescent="0.2">
      <c r="A85" s="3">
        <v>83</v>
      </c>
      <c r="B85" s="4">
        <v>42931</v>
      </c>
      <c r="C85" s="3" t="s">
        <v>213</v>
      </c>
      <c r="D85" s="3" t="s">
        <v>40</v>
      </c>
      <c r="E85" s="3">
        <v>1</v>
      </c>
      <c r="F85" s="3">
        <v>2</v>
      </c>
      <c r="G85" s="3" t="s">
        <v>26</v>
      </c>
      <c r="H85" s="3" t="s">
        <v>30</v>
      </c>
      <c r="I85" s="3" t="s">
        <v>31</v>
      </c>
      <c r="J85" s="5" t="s">
        <v>214</v>
      </c>
      <c r="K85" s="6" t="s">
        <v>16</v>
      </c>
      <c r="L85" s="7">
        <v>8</v>
      </c>
      <c r="M85" s="8">
        <v>0.5</v>
      </c>
      <c r="N85" s="9" t="s">
        <v>23</v>
      </c>
      <c r="O85" s="8">
        <f t="shared" si="10"/>
        <v>169.5</v>
      </c>
      <c r="P85" s="29">
        <f t="shared" si="6"/>
        <v>-0.5</v>
      </c>
      <c r="Q85" s="10">
        <f t="shared" si="11"/>
        <v>43.56274999999998</v>
      </c>
      <c r="R85" s="11">
        <f t="shared" si="7"/>
        <v>213.06274999999999</v>
      </c>
      <c r="S85" s="12">
        <f t="shared" si="8"/>
        <v>0.57831325301204817</v>
      </c>
      <c r="T85" s="13">
        <f t="shared" si="9"/>
        <v>0.25700737463126838</v>
      </c>
      <c r="U85" s="14">
        <f>COUNTIF(K$3:$K85,1)</f>
        <v>48</v>
      </c>
      <c r="V85">
        <v>83</v>
      </c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</row>
    <row r="86" spans="1:244" ht="14.25" customHeight="1" x14ac:dyDescent="0.2">
      <c r="A86" s="3">
        <v>84</v>
      </c>
      <c r="B86" s="4">
        <v>42931</v>
      </c>
      <c r="C86" s="3" t="s">
        <v>215</v>
      </c>
      <c r="D86" s="3" t="s">
        <v>28</v>
      </c>
      <c r="E86" s="3">
        <v>1</v>
      </c>
      <c r="F86" s="3" t="s">
        <v>74</v>
      </c>
      <c r="G86" s="3" t="s">
        <v>29</v>
      </c>
      <c r="H86" s="3" t="s">
        <v>42</v>
      </c>
      <c r="I86" s="3" t="s">
        <v>31</v>
      </c>
      <c r="J86" s="15" t="s">
        <v>216</v>
      </c>
      <c r="K86" s="6" t="s">
        <v>17</v>
      </c>
      <c r="L86" s="7">
        <v>1.8</v>
      </c>
      <c r="M86" s="8">
        <v>1.5</v>
      </c>
      <c r="N86" s="9" t="s">
        <v>15</v>
      </c>
      <c r="O86" s="8">
        <f t="shared" si="10"/>
        <v>171</v>
      </c>
      <c r="P86" s="27">
        <f t="shared" si="6"/>
        <v>1.2000000000000002</v>
      </c>
      <c r="Q86" s="10">
        <f t="shared" si="11"/>
        <v>44.762749999999983</v>
      </c>
      <c r="R86" s="11">
        <f t="shared" si="7"/>
        <v>215.76274999999998</v>
      </c>
      <c r="S86" s="12">
        <f t="shared" si="8"/>
        <v>0.58333333333333337</v>
      </c>
      <c r="T86" s="13">
        <f t="shared" si="9"/>
        <v>0.26177046783625718</v>
      </c>
      <c r="U86" s="14">
        <f>COUNTIF(K$3:$K86,1)</f>
        <v>49</v>
      </c>
      <c r="V86">
        <v>84</v>
      </c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</row>
    <row r="87" spans="1:244" ht="25.5" x14ac:dyDescent="0.2">
      <c r="A87" s="3">
        <v>85</v>
      </c>
      <c r="B87" s="4">
        <v>42932</v>
      </c>
      <c r="C87" s="3" t="s">
        <v>217</v>
      </c>
      <c r="D87" s="3" t="s">
        <v>40</v>
      </c>
      <c r="E87" s="3">
        <v>2</v>
      </c>
      <c r="F87" s="3" t="s">
        <v>218</v>
      </c>
      <c r="G87" s="3" t="s">
        <v>26</v>
      </c>
      <c r="H87" s="3" t="s">
        <v>42</v>
      </c>
      <c r="I87" s="3" t="s">
        <v>14</v>
      </c>
      <c r="J87" s="15" t="s">
        <v>219</v>
      </c>
      <c r="K87" s="6" t="s">
        <v>17</v>
      </c>
      <c r="L87" s="7">
        <v>2.2690000000000001</v>
      </c>
      <c r="M87" s="8">
        <v>2</v>
      </c>
      <c r="N87" s="9" t="s">
        <v>15</v>
      </c>
      <c r="O87" s="8">
        <f t="shared" si="10"/>
        <v>173</v>
      </c>
      <c r="P87" s="27">
        <f t="shared" si="6"/>
        <v>2.5380000000000003</v>
      </c>
      <c r="Q87" s="10">
        <f t="shared" si="11"/>
        <v>47.300749999999979</v>
      </c>
      <c r="R87" s="11">
        <f t="shared" si="7"/>
        <v>220.30074999999999</v>
      </c>
      <c r="S87" s="12">
        <f t="shared" si="8"/>
        <v>0.58823529411764708</v>
      </c>
      <c r="T87" s="13">
        <f t="shared" si="9"/>
        <v>0.27341473988439302</v>
      </c>
      <c r="U87" s="14">
        <f>COUNTIF(K$3:$K87,1)</f>
        <v>50</v>
      </c>
      <c r="V87">
        <v>85</v>
      </c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</row>
    <row r="88" spans="1:244" ht="15" customHeight="1" x14ac:dyDescent="0.2">
      <c r="A88" s="3">
        <v>86</v>
      </c>
      <c r="B88" s="4">
        <v>42932</v>
      </c>
      <c r="C88" s="3" t="s">
        <v>220</v>
      </c>
      <c r="D88" s="3" t="s">
        <v>34</v>
      </c>
      <c r="E88" s="3">
        <v>1</v>
      </c>
      <c r="F88" s="3" t="s">
        <v>115</v>
      </c>
      <c r="G88" s="3" t="s">
        <v>26</v>
      </c>
      <c r="H88" s="3" t="s">
        <v>183</v>
      </c>
      <c r="I88" s="3" t="s">
        <v>14</v>
      </c>
      <c r="J88" s="5" t="s">
        <v>221</v>
      </c>
      <c r="K88" s="6" t="s">
        <v>16</v>
      </c>
      <c r="L88" s="7">
        <v>2.0499999999999998</v>
      </c>
      <c r="M88" s="8">
        <v>1.5</v>
      </c>
      <c r="N88" s="9" t="s">
        <v>15</v>
      </c>
      <c r="O88" s="8">
        <f t="shared" si="10"/>
        <v>174.5</v>
      </c>
      <c r="P88" s="29">
        <f t="shared" si="6"/>
        <v>-1.5</v>
      </c>
      <c r="Q88" s="10">
        <f t="shared" si="11"/>
        <v>45.800749999999979</v>
      </c>
      <c r="R88" s="11">
        <f t="shared" si="7"/>
        <v>220.30074999999999</v>
      </c>
      <c r="S88" s="12">
        <f t="shared" si="8"/>
        <v>0.58139534883720934</v>
      </c>
      <c r="T88" s="13">
        <f t="shared" si="9"/>
        <v>0.26246848137535811</v>
      </c>
      <c r="U88" s="14">
        <f>COUNTIF(K$3:$K88,1)</f>
        <v>50</v>
      </c>
      <c r="V88">
        <v>86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</row>
    <row r="89" spans="1:244" ht="15.75" customHeight="1" x14ac:dyDescent="0.2">
      <c r="A89" s="3">
        <v>87</v>
      </c>
      <c r="B89" s="4">
        <v>42932</v>
      </c>
      <c r="C89" s="3" t="s">
        <v>222</v>
      </c>
      <c r="D89" s="3" t="s">
        <v>40</v>
      </c>
      <c r="E89" s="3">
        <v>1</v>
      </c>
      <c r="F89" s="3" t="s">
        <v>223</v>
      </c>
      <c r="G89" s="3" t="s">
        <v>26</v>
      </c>
      <c r="H89" s="3" t="s">
        <v>42</v>
      </c>
      <c r="I89" s="3" t="s">
        <v>14</v>
      </c>
      <c r="J89" s="15" t="s">
        <v>216</v>
      </c>
      <c r="K89" s="6" t="s">
        <v>17</v>
      </c>
      <c r="L89" s="7">
        <v>1.87</v>
      </c>
      <c r="M89" s="8">
        <v>1</v>
      </c>
      <c r="N89" s="9" t="s">
        <v>15</v>
      </c>
      <c r="O89" s="8">
        <f t="shared" si="10"/>
        <v>175.5</v>
      </c>
      <c r="P89" s="27">
        <f t="shared" si="6"/>
        <v>0.87000000000000011</v>
      </c>
      <c r="Q89" s="10">
        <f t="shared" si="11"/>
        <v>46.670749999999977</v>
      </c>
      <c r="R89" s="11">
        <f t="shared" si="7"/>
        <v>222.17074999999997</v>
      </c>
      <c r="S89" s="12">
        <f t="shared" si="8"/>
        <v>0.58620689655172409</v>
      </c>
      <c r="T89" s="13">
        <f t="shared" si="9"/>
        <v>0.26593019943019924</v>
      </c>
      <c r="U89" s="14">
        <f>COUNTIF(K$3:$K89,1)</f>
        <v>51</v>
      </c>
      <c r="V89">
        <v>87</v>
      </c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</row>
    <row r="90" spans="1:244" ht="17.25" customHeight="1" x14ac:dyDescent="0.2">
      <c r="A90" s="3">
        <v>88</v>
      </c>
      <c r="B90" s="4">
        <v>42932</v>
      </c>
      <c r="C90" s="3" t="s">
        <v>224</v>
      </c>
      <c r="D90" s="3" t="s">
        <v>40</v>
      </c>
      <c r="E90" s="3">
        <v>1</v>
      </c>
      <c r="F90" s="3" t="s">
        <v>225</v>
      </c>
      <c r="G90" s="3" t="s">
        <v>25</v>
      </c>
      <c r="H90" s="3" t="s">
        <v>30</v>
      </c>
      <c r="I90" s="3" t="s">
        <v>14</v>
      </c>
      <c r="J90" s="5" t="s">
        <v>226</v>
      </c>
      <c r="K90" s="6" t="s">
        <v>16</v>
      </c>
      <c r="L90" s="7">
        <v>1.8</v>
      </c>
      <c r="M90" s="8">
        <v>4</v>
      </c>
      <c r="N90" s="9" t="s">
        <v>15</v>
      </c>
      <c r="O90" s="8">
        <f t="shared" si="10"/>
        <v>179.5</v>
      </c>
      <c r="P90" s="29">
        <f t="shared" si="6"/>
        <v>-4</v>
      </c>
      <c r="Q90" s="24">
        <f t="shared" si="11"/>
        <v>42.670749999999977</v>
      </c>
      <c r="R90" s="25">
        <f t="shared" si="7"/>
        <v>222.17074999999997</v>
      </c>
      <c r="S90" s="34">
        <f t="shared" si="8"/>
        <v>0.57954545454545459</v>
      </c>
      <c r="T90" s="13">
        <f t="shared" si="9"/>
        <v>0.23772005571030624</v>
      </c>
      <c r="U90" s="14">
        <f>COUNTIF(K$3:$K90,1)</f>
        <v>51</v>
      </c>
      <c r="V90">
        <v>88</v>
      </c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</row>
    <row r="91" spans="1:244" ht="15.75" customHeight="1" x14ac:dyDescent="0.2">
      <c r="A91" s="3">
        <v>89</v>
      </c>
      <c r="B91" s="4">
        <v>42933</v>
      </c>
      <c r="C91" s="3" t="s">
        <v>227</v>
      </c>
      <c r="D91" s="3" t="s">
        <v>40</v>
      </c>
      <c r="E91" s="3">
        <v>1</v>
      </c>
      <c r="F91" s="3" t="s">
        <v>228</v>
      </c>
      <c r="G91" s="3" t="s">
        <v>26</v>
      </c>
      <c r="H91" s="3" t="s">
        <v>30</v>
      </c>
      <c r="I91" s="3" t="s">
        <v>14</v>
      </c>
      <c r="J91" s="5" t="s">
        <v>192</v>
      </c>
      <c r="K91" s="6" t="s">
        <v>16</v>
      </c>
      <c r="L91" s="7">
        <v>1.85</v>
      </c>
      <c r="M91" s="8">
        <v>5.5</v>
      </c>
      <c r="N91" s="9" t="s">
        <v>15</v>
      </c>
      <c r="O91" s="8">
        <f t="shared" si="10"/>
        <v>185</v>
      </c>
      <c r="P91" s="29">
        <f t="shared" si="6"/>
        <v>-5.5</v>
      </c>
      <c r="Q91" s="10">
        <f t="shared" si="11"/>
        <v>37.170749999999977</v>
      </c>
      <c r="R91" s="11">
        <f t="shared" si="7"/>
        <v>222.17074999999997</v>
      </c>
      <c r="S91" s="12">
        <f t="shared" si="8"/>
        <v>0.5730337078651685</v>
      </c>
      <c r="T91" s="13">
        <f t="shared" si="9"/>
        <v>0.20092297297297282</v>
      </c>
      <c r="U91" s="14">
        <f>COUNTIF(K$3:$K91,1)</f>
        <v>51</v>
      </c>
      <c r="V91">
        <v>89</v>
      </c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</row>
    <row r="92" spans="1:244" ht="25.5" x14ac:dyDescent="0.2">
      <c r="A92" s="3">
        <v>90</v>
      </c>
      <c r="B92" s="4">
        <v>42934</v>
      </c>
      <c r="C92" s="3" t="s">
        <v>229</v>
      </c>
      <c r="D92" s="3" t="s">
        <v>34</v>
      </c>
      <c r="E92" s="3">
        <v>2</v>
      </c>
      <c r="F92" s="3" t="s">
        <v>230</v>
      </c>
      <c r="G92" s="3" t="s">
        <v>29</v>
      </c>
      <c r="H92" s="3" t="s">
        <v>27</v>
      </c>
      <c r="I92" s="3" t="s">
        <v>14</v>
      </c>
      <c r="J92" s="5" t="s">
        <v>231</v>
      </c>
      <c r="K92" s="6" t="s">
        <v>16</v>
      </c>
      <c r="L92" s="7">
        <v>3.24</v>
      </c>
      <c r="M92" s="8">
        <v>1</v>
      </c>
      <c r="N92" s="9" t="s">
        <v>15</v>
      </c>
      <c r="O92" s="8">
        <f t="shared" si="10"/>
        <v>186</v>
      </c>
      <c r="P92" s="29">
        <f t="shared" si="6"/>
        <v>-1</v>
      </c>
      <c r="Q92" s="10">
        <f t="shared" si="11"/>
        <v>36.170749999999977</v>
      </c>
      <c r="R92" s="11">
        <f t="shared" si="7"/>
        <v>222.17074999999997</v>
      </c>
      <c r="S92" s="12">
        <f t="shared" si="8"/>
        <v>0.56666666666666665</v>
      </c>
      <c r="T92" s="13">
        <f t="shared" si="9"/>
        <v>0.19446639784946221</v>
      </c>
      <c r="U92" s="14">
        <f>COUNTIF(K$3:$K92,1)</f>
        <v>51</v>
      </c>
      <c r="V92">
        <v>90</v>
      </c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</row>
    <row r="93" spans="1:244" ht="15" customHeight="1" x14ac:dyDescent="0.2">
      <c r="A93" s="3">
        <v>91</v>
      </c>
      <c r="B93" s="4">
        <v>42934</v>
      </c>
      <c r="C93" s="3" t="s">
        <v>60</v>
      </c>
      <c r="D93" s="3" t="s">
        <v>40</v>
      </c>
      <c r="E93" s="3">
        <v>7</v>
      </c>
      <c r="F93" s="3">
        <v>1</v>
      </c>
      <c r="G93" s="3" t="s">
        <v>26</v>
      </c>
      <c r="H93" s="3" t="s">
        <v>30</v>
      </c>
      <c r="I93" s="3" t="s">
        <v>14</v>
      </c>
      <c r="J93" s="5" t="s">
        <v>232</v>
      </c>
      <c r="K93" s="6" t="s">
        <v>16</v>
      </c>
      <c r="L93" s="7">
        <v>19.7</v>
      </c>
      <c r="M93" s="8">
        <v>0.5</v>
      </c>
      <c r="N93" s="9" t="s">
        <v>15</v>
      </c>
      <c r="O93" s="8">
        <f t="shared" si="10"/>
        <v>186.5</v>
      </c>
      <c r="P93" s="29">
        <f t="shared" si="6"/>
        <v>-0.5</v>
      </c>
      <c r="Q93" s="10">
        <f t="shared" si="11"/>
        <v>35.670749999999977</v>
      </c>
      <c r="R93" s="11">
        <f t="shared" si="7"/>
        <v>222.17074999999997</v>
      </c>
      <c r="S93" s="12">
        <f t="shared" si="8"/>
        <v>0.56043956043956045</v>
      </c>
      <c r="T93" s="13">
        <f t="shared" si="9"/>
        <v>0.19126407506702398</v>
      </c>
      <c r="U93" s="14">
        <f>COUNTIF(K$3:$K93,1)</f>
        <v>51</v>
      </c>
      <c r="V93">
        <v>91</v>
      </c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</row>
    <row r="94" spans="1:244" ht="16.5" customHeight="1" x14ac:dyDescent="0.2">
      <c r="A94" s="3">
        <v>92</v>
      </c>
      <c r="B94" s="4">
        <v>42934</v>
      </c>
      <c r="C94" s="3" t="s">
        <v>233</v>
      </c>
      <c r="D94" s="3" t="s">
        <v>40</v>
      </c>
      <c r="E94" s="3">
        <v>1</v>
      </c>
      <c r="F94" s="3" t="s">
        <v>63</v>
      </c>
      <c r="G94" s="3" t="s">
        <v>26</v>
      </c>
      <c r="H94" s="3" t="s">
        <v>42</v>
      </c>
      <c r="I94" s="3" t="s">
        <v>14</v>
      </c>
      <c r="J94" s="15" t="s">
        <v>234</v>
      </c>
      <c r="K94" s="6" t="s">
        <v>17</v>
      </c>
      <c r="L94" s="7">
        <v>1.76</v>
      </c>
      <c r="M94" s="8">
        <v>2</v>
      </c>
      <c r="N94" s="9" t="s">
        <v>15</v>
      </c>
      <c r="O94" s="8">
        <f t="shared" si="10"/>
        <v>188.5</v>
      </c>
      <c r="P94" s="27">
        <f t="shared" si="6"/>
        <v>1.52</v>
      </c>
      <c r="Q94" s="10">
        <f t="shared" si="11"/>
        <v>37.19074999999998</v>
      </c>
      <c r="R94" s="11">
        <f t="shared" si="7"/>
        <v>225.69074999999998</v>
      </c>
      <c r="S94" s="12">
        <f t="shared" si="8"/>
        <v>0.56521739130434778</v>
      </c>
      <c r="T94" s="13">
        <f t="shared" si="9"/>
        <v>0.19729840848806354</v>
      </c>
      <c r="U94" s="14">
        <f>COUNTIF(K$3:$K94,1)</f>
        <v>52</v>
      </c>
      <c r="V94">
        <v>92</v>
      </c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</row>
    <row r="95" spans="1:244" ht="16.5" customHeight="1" x14ac:dyDescent="0.2">
      <c r="A95" s="3">
        <v>93</v>
      </c>
      <c r="B95" s="4">
        <v>42934</v>
      </c>
      <c r="C95" s="3" t="s">
        <v>235</v>
      </c>
      <c r="D95" s="3" t="s">
        <v>40</v>
      </c>
      <c r="E95" s="3">
        <v>1</v>
      </c>
      <c r="F95" s="3" t="s">
        <v>236</v>
      </c>
      <c r="G95" s="3" t="s">
        <v>26</v>
      </c>
      <c r="H95" s="3" t="s">
        <v>30</v>
      </c>
      <c r="I95" s="3" t="s">
        <v>14</v>
      </c>
      <c r="J95" s="15" t="s">
        <v>64</v>
      </c>
      <c r="K95" s="6" t="s">
        <v>17</v>
      </c>
      <c r="L95" s="7">
        <v>2.35</v>
      </c>
      <c r="M95" s="8">
        <v>2</v>
      </c>
      <c r="N95" s="9" t="s">
        <v>23</v>
      </c>
      <c r="O95" s="8">
        <f t="shared" si="10"/>
        <v>190.5</v>
      </c>
      <c r="P95" s="27">
        <f t="shared" si="6"/>
        <v>2.4649999999999999</v>
      </c>
      <c r="Q95" s="10">
        <f t="shared" si="11"/>
        <v>39.655749999999983</v>
      </c>
      <c r="R95" s="11">
        <f t="shared" si="7"/>
        <v>230.15574999999998</v>
      </c>
      <c r="S95" s="12">
        <f t="shared" si="8"/>
        <v>0.56989247311827962</v>
      </c>
      <c r="T95" s="13">
        <f t="shared" si="9"/>
        <v>0.20816666666666658</v>
      </c>
      <c r="U95" s="14">
        <f>COUNTIF(K$3:$K95,1)</f>
        <v>53</v>
      </c>
      <c r="V95">
        <v>93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</row>
    <row r="96" spans="1:244" ht="15" customHeight="1" x14ac:dyDescent="0.2">
      <c r="A96" s="3">
        <v>94</v>
      </c>
      <c r="B96" s="4">
        <v>42934</v>
      </c>
      <c r="C96" s="3" t="s">
        <v>237</v>
      </c>
      <c r="D96" s="3" t="s">
        <v>40</v>
      </c>
      <c r="E96" s="3">
        <v>1</v>
      </c>
      <c r="F96" s="3" t="s">
        <v>238</v>
      </c>
      <c r="G96" s="3" t="s">
        <v>26</v>
      </c>
      <c r="H96" s="3" t="s">
        <v>42</v>
      </c>
      <c r="I96" s="3" t="s">
        <v>14</v>
      </c>
      <c r="J96" s="15" t="s">
        <v>239</v>
      </c>
      <c r="K96" s="6" t="s">
        <v>17</v>
      </c>
      <c r="L96" s="7">
        <v>1.97</v>
      </c>
      <c r="M96" s="8">
        <v>4</v>
      </c>
      <c r="N96" s="9" t="s">
        <v>15</v>
      </c>
      <c r="O96" s="8">
        <f t="shared" si="10"/>
        <v>194.5</v>
      </c>
      <c r="P96" s="27">
        <f t="shared" si="6"/>
        <v>3.88</v>
      </c>
      <c r="Q96" s="10">
        <f t="shared" si="11"/>
        <v>43.535749999999986</v>
      </c>
      <c r="R96" s="11">
        <f t="shared" si="7"/>
        <v>238.03574999999998</v>
      </c>
      <c r="S96" s="12">
        <f t="shared" si="8"/>
        <v>0.57446808510638303</v>
      </c>
      <c r="T96" s="13">
        <f t="shared" si="9"/>
        <v>0.22383419023136236</v>
      </c>
      <c r="U96" s="14">
        <f>COUNTIF(K$3:$K96,1)</f>
        <v>54</v>
      </c>
      <c r="V96">
        <v>94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</row>
    <row r="97" spans="1:244" ht="17.25" customHeight="1" x14ac:dyDescent="0.2">
      <c r="A97" s="3">
        <v>95</v>
      </c>
      <c r="B97" s="4">
        <v>42934</v>
      </c>
      <c r="C97" s="3" t="s">
        <v>237</v>
      </c>
      <c r="D97" s="3" t="s">
        <v>40</v>
      </c>
      <c r="E97" s="3">
        <v>1</v>
      </c>
      <c r="F97" s="3" t="s">
        <v>63</v>
      </c>
      <c r="G97" s="3" t="s">
        <v>26</v>
      </c>
      <c r="H97" s="3" t="s">
        <v>42</v>
      </c>
      <c r="I97" s="3" t="s">
        <v>14</v>
      </c>
      <c r="J97" s="5" t="s">
        <v>239</v>
      </c>
      <c r="K97" s="6" t="s">
        <v>16</v>
      </c>
      <c r="L97" s="7">
        <v>3.4</v>
      </c>
      <c r="M97" s="8">
        <v>0.5</v>
      </c>
      <c r="N97" s="9" t="s">
        <v>15</v>
      </c>
      <c r="O97" s="8">
        <f t="shared" si="10"/>
        <v>195</v>
      </c>
      <c r="P97" s="29">
        <f t="shared" si="6"/>
        <v>-0.5</v>
      </c>
      <c r="Q97" s="10">
        <f t="shared" si="11"/>
        <v>43.035749999999986</v>
      </c>
      <c r="R97" s="11">
        <f t="shared" si="7"/>
        <v>238.03574999999998</v>
      </c>
      <c r="S97" s="12">
        <f t="shared" si="8"/>
        <v>0.56842105263157894</v>
      </c>
      <c r="T97" s="13">
        <f t="shared" si="9"/>
        <v>0.22069615384615374</v>
      </c>
      <c r="U97" s="14">
        <f>COUNTIF(K$3:$K97,1)</f>
        <v>54</v>
      </c>
      <c r="V97">
        <v>95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</row>
    <row r="98" spans="1:244" ht="18" customHeight="1" x14ac:dyDescent="0.2">
      <c r="A98" s="3">
        <v>96</v>
      </c>
      <c r="B98" s="4">
        <v>42934</v>
      </c>
      <c r="C98" s="3" t="s">
        <v>237</v>
      </c>
      <c r="D98" s="3" t="s">
        <v>40</v>
      </c>
      <c r="E98" s="3">
        <v>1</v>
      </c>
      <c r="F98" s="3" t="s">
        <v>240</v>
      </c>
      <c r="G98" s="3" t="s">
        <v>26</v>
      </c>
      <c r="H98" s="3" t="s">
        <v>183</v>
      </c>
      <c r="I98" s="3" t="s">
        <v>14</v>
      </c>
      <c r="J98" s="5" t="s">
        <v>239</v>
      </c>
      <c r="K98" s="6" t="s">
        <v>16</v>
      </c>
      <c r="L98" s="7">
        <v>6.5</v>
      </c>
      <c r="M98" s="8">
        <v>0.5</v>
      </c>
      <c r="N98" s="9" t="s">
        <v>15</v>
      </c>
      <c r="O98" s="8">
        <f t="shared" si="10"/>
        <v>195.5</v>
      </c>
      <c r="P98" s="29">
        <f t="shared" si="6"/>
        <v>-0.5</v>
      </c>
      <c r="Q98" s="10">
        <f t="shared" si="11"/>
        <v>42.535749999999986</v>
      </c>
      <c r="R98" s="11">
        <f t="shared" si="7"/>
        <v>238.03574999999998</v>
      </c>
      <c r="S98" s="12">
        <f t="shared" si="8"/>
        <v>0.5625</v>
      </c>
      <c r="T98" s="13">
        <f t="shared" si="9"/>
        <v>0.21757416879795385</v>
      </c>
      <c r="U98" s="14">
        <f>COUNTIF(K$3:$K98,1)</f>
        <v>54</v>
      </c>
      <c r="V98">
        <v>96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</row>
    <row r="99" spans="1:244" ht="17.25" customHeight="1" x14ac:dyDescent="0.2">
      <c r="A99" s="3">
        <v>97</v>
      </c>
      <c r="B99" s="4">
        <v>42934</v>
      </c>
      <c r="C99" s="3" t="s">
        <v>241</v>
      </c>
      <c r="D99" s="3" t="s">
        <v>242</v>
      </c>
      <c r="E99" s="3">
        <v>1</v>
      </c>
      <c r="F99" s="3" t="s">
        <v>223</v>
      </c>
      <c r="G99" s="3" t="s">
        <v>26</v>
      </c>
      <c r="H99" s="3" t="s">
        <v>30</v>
      </c>
      <c r="I99" s="3" t="s">
        <v>14</v>
      </c>
      <c r="J99" s="5" t="s">
        <v>32</v>
      </c>
      <c r="K99" s="6" t="s">
        <v>16</v>
      </c>
      <c r="L99" s="7">
        <v>1.875</v>
      </c>
      <c r="M99" s="8">
        <v>3</v>
      </c>
      <c r="N99" s="9" t="s">
        <v>15</v>
      </c>
      <c r="O99" s="8">
        <f t="shared" si="10"/>
        <v>198.5</v>
      </c>
      <c r="P99" s="29">
        <f t="shared" si="6"/>
        <v>-3</v>
      </c>
      <c r="Q99" s="10">
        <f t="shared" si="11"/>
        <v>39.535749999999986</v>
      </c>
      <c r="R99" s="11">
        <f t="shared" si="7"/>
        <v>238.03574999999998</v>
      </c>
      <c r="S99" s="12">
        <f t="shared" si="8"/>
        <v>0.55670103092783507</v>
      </c>
      <c r="T99" s="13">
        <f t="shared" si="9"/>
        <v>0.19917254408060442</v>
      </c>
      <c r="U99" s="14">
        <f>COUNTIF(K$3:$K99,1)</f>
        <v>54</v>
      </c>
      <c r="V99">
        <v>97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</row>
    <row r="100" spans="1:244" ht="16.5" customHeight="1" x14ac:dyDescent="0.2">
      <c r="A100" s="3">
        <v>98</v>
      </c>
      <c r="B100" s="4">
        <v>42934</v>
      </c>
      <c r="C100" s="3" t="s">
        <v>243</v>
      </c>
      <c r="D100" s="3" t="s">
        <v>40</v>
      </c>
      <c r="E100" s="3">
        <v>1</v>
      </c>
      <c r="F100" s="3" t="s">
        <v>238</v>
      </c>
      <c r="G100" s="3" t="s">
        <v>26</v>
      </c>
      <c r="H100" s="3" t="s">
        <v>42</v>
      </c>
      <c r="I100" s="3" t="s">
        <v>14</v>
      </c>
      <c r="J100" s="15" t="s">
        <v>72</v>
      </c>
      <c r="K100" s="6" t="s">
        <v>17</v>
      </c>
      <c r="L100" s="7">
        <v>2.0299999999999998</v>
      </c>
      <c r="M100" s="8">
        <v>4</v>
      </c>
      <c r="N100" s="9" t="s">
        <v>15</v>
      </c>
      <c r="O100" s="8">
        <f t="shared" si="10"/>
        <v>202.5</v>
      </c>
      <c r="P100" s="27">
        <f t="shared" si="6"/>
        <v>4.1199999999999992</v>
      </c>
      <c r="Q100" s="10">
        <f t="shared" si="11"/>
        <v>43.655749999999983</v>
      </c>
      <c r="R100" s="11">
        <f t="shared" si="7"/>
        <v>246.15574999999998</v>
      </c>
      <c r="S100" s="12">
        <f t="shared" si="8"/>
        <v>0.56122448979591832</v>
      </c>
      <c r="T100" s="13">
        <f t="shared" si="9"/>
        <v>0.21558395061728386</v>
      </c>
      <c r="U100" s="14">
        <f>COUNTIF(K$3:$K100,1)</f>
        <v>55</v>
      </c>
      <c r="V100">
        <v>98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</row>
    <row r="101" spans="1:244" ht="17.25" customHeight="1" x14ac:dyDescent="0.2">
      <c r="A101" s="3">
        <v>99</v>
      </c>
      <c r="B101" s="4">
        <v>42934</v>
      </c>
      <c r="C101" s="3" t="s">
        <v>243</v>
      </c>
      <c r="D101" s="3" t="s">
        <v>40</v>
      </c>
      <c r="E101" s="3">
        <v>1</v>
      </c>
      <c r="F101" s="3" t="s">
        <v>240</v>
      </c>
      <c r="G101" s="3" t="s">
        <v>26</v>
      </c>
      <c r="H101" s="3" t="s">
        <v>42</v>
      </c>
      <c r="I101" s="3" t="s">
        <v>14</v>
      </c>
      <c r="J101" s="15" t="s">
        <v>72</v>
      </c>
      <c r="K101" s="6" t="s">
        <v>17</v>
      </c>
      <c r="L101" s="7">
        <v>6</v>
      </c>
      <c r="M101" s="8">
        <v>1</v>
      </c>
      <c r="N101" s="9" t="s">
        <v>23</v>
      </c>
      <c r="O101" s="8">
        <f t="shared" si="10"/>
        <v>203.5</v>
      </c>
      <c r="P101" s="27">
        <f t="shared" si="6"/>
        <v>4.6999999999999993</v>
      </c>
      <c r="Q101" s="10">
        <f t="shared" si="11"/>
        <v>48.355749999999986</v>
      </c>
      <c r="R101" s="11">
        <f t="shared" si="7"/>
        <v>251.85575</v>
      </c>
      <c r="S101" s="12">
        <f t="shared" si="8"/>
        <v>0.56565656565656564</v>
      </c>
      <c r="T101" s="13">
        <f t="shared" si="9"/>
        <v>0.23762039312039313</v>
      </c>
      <c r="U101" s="14">
        <f>COUNTIF(K$3:$K101,1)</f>
        <v>56</v>
      </c>
      <c r="V101">
        <v>99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</row>
    <row r="102" spans="1:244" ht="16.5" customHeight="1" x14ac:dyDescent="0.2">
      <c r="A102" s="3">
        <v>100</v>
      </c>
      <c r="B102" s="4">
        <v>42934</v>
      </c>
      <c r="C102" s="3" t="s">
        <v>243</v>
      </c>
      <c r="D102" s="3" t="s">
        <v>40</v>
      </c>
      <c r="E102" s="3">
        <v>1</v>
      </c>
      <c r="F102" s="3" t="s">
        <v>66</v>
      </c>
      <c r="G102" s="3" t="s">
        <v>26</v>
      </c>
      <c r="H102" s="3" t="s">
        <v>42</v>
      </c>
      <c r="I102" s="3" t="s">
        <v>14</v>
      </c>
      <c r="J102" s="5" t="s">
        <v>72</v>
      </c>
      <c r="K102" s="6" t="s">
        <v>16</v>
      </c>
      <c r="L102" s="7">
        <v>11</v>
      </c>
      <c r="M102" s="8">
        <v>0.5</v>
      </c>
      <c r="N102" s="9" t="s">
        <v>15</v>
      </c>
      <c r="O102" s="8">
        <f t="shared" si="10"/>
        <v>204</v>
      </c>
      <c r="P102" s="29">
        <f t="shared" si="6"/>
        <v>-0.5</v>
      </c>
      <c r="Q102" s="10">
        <f t="shared" si="11"/>
        <v>47.855749999999986</v>
      </c>
      <c r="R102" s="11">
        <f t="shared" si="7"/>
        <v>251.85575</v>
      </c>
      <c r="S102" s="12">
        <f t="shared" si="8"/>
        <v>0.56000000000000005</v>
      </c>
      <c r="T102" s="13">
        <f t="shared" si="9"/>
        <v>0.23458700980392158</v>
      </c>
      <c r="U102" s="14">
        <f>COUNTIF(K$3:$K102,1)</f>
        <v>56</v>
      </c>
      <c r="V102">
        <v>100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</row>
    <row r="103" spans="1:244" ht="18" customHeight="1" x14ac:dyDescent="0.2">
      <c r="A103" s="3">
        <v>101</v>
      </c>
      <c r="B103" s="4">
        <v>42935</v>
      </c>
      <c r="C103" s="3" t="s">
        <v>244</v>
      </c>
      <c r="D103" s="3" t="s">
        <v>40</v>
      </c>
      <c r="E103" s="3">
        <v>1</v>
      </c>
      <c r="F103" s="3" t="s">
        <v>238</v>
      </c>
      <c r="G103" s="3" t="s">
        <v>26</v>
      </c>
      <c r="H103" s="3" t="s">
        <v>42</v>
      </c>
      <c r="I103" s="3" t="s">
        <v>14</v>
      </c>
      <c r="J103" s="15" t="s">
        <v>245</v>
      </c>
      <c r="K103" s="6" t="s">
        <v>17</v>
      </c>
      <c r="L103" s="7">
        <v>2.15</v>
      </c>
      <c r="M103" s="8">
        <v>8</v>
      </c>
      <c r="N103" s="9" t="s">
        <v>15</v>
      </c>
      <c r="O103" s="8">
        <f t="shared" si="10"/>
        <v>212</v>
      </c>
      <c r="P103" s="27">
        <f t="shared" si="6"/>
        <v>9.1999999999999993</v>
      </c>
      <c r="Q103" s="10">
        <f t="shared" si="11"/>
        <v>57.055749999999989</v>
      </c>
      <c r="R103" s="11">
        <f t="shared" si="7"/>
        <v>269.05574999999999</v>
      </c>
      <c r="S103" s="12">
        <f t="shared" si="8"/>
        <v>0.5643564356435643</v>
      </c>
      <c r="T103" s="13">
        <f t="shared" si="9"/>
        <v>0.26913089622641506</v>
      </c>
      <c r="U103" s="14">
        <f>COUNTIF(K$3:$K103,1)</f>
        <v>57</v>
      </c>
      <c r="V103">
        <v>101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</row>
    <row r="104" spans="1:244" ht="16.5" customHeight="1" x14ac:dyDescent="0.2">
      <c r="A104" s="3">
        <v>102</v>
      </c>
      <c r="B104" s="4">
        <v>42935</v>
      </c>
      <c r="C104" s="3" t="s">
        <v>244</v>
      </c>
      <c r="D104" s="3" t="s">
        <v>40</v>
      </c>
      <c r="E104" s="3">
        <v>1</v>
      </c>
      <c r="F104" s="3" t="s">
        <v>63</v>
      </c>
      <c r="G104" s="3" t="s">
        <v>26</v>
      </c>
      <c r="H104" s="3" t="s">
        <v>42</v>
      </c>
      <c r="I104" s="3" t="s">
        <v>14</v>
      </c>
      <c r="J104" s="15" t="s">
        <v>245</v>
      </c>
      <c r="K104" s="6" t="s">
        <v>17</v>
      </c>
      <c r="L104" s="7">
        <v>3.8</v>
      </c>
      <c r="M104" s="8">
        <v>2</v>
      </c>
      <c r="N104" s="9" t="s">
        <v>15</v>
      </c>
      <c r="O104" s="8">
        <f t="shared" si="10"/>
        <v>214</v>
      </c>
      <c r="P104" s="27">
        <f t="shared" si="6"/>
        <v>5.6</v>
      </c>
      <c r="Q104" s="10">
        <f t="shared" si="11"/>
        <v>62.655749999999991</v>
      </c>
      <c r="R104" s="11">
        <f t="shared" si="7"/>
        <v>276.65575000000001</v>
      </c>
      <c r="S104" s="12">
        <f t="shared" si="8"/>
        <v>0.56862745098039214</v>
      </c>
      <c r="T104" s="13">
        <f t="shared" si="9"/>
        <v>0.29278387850467297</v>
      </c>
      <c r="U104" s="14">
        <f>COUNTIF(K$3:$K104,1)</f>
        <v>58</v>
      </c>
      <c r="V104">
        <v>102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</row>
    <row r="105" spans="1:244" ht="25.5" x14ac:dyDescent="0.2">
      <c r="A105" s="3">
        <v>103</v>
      </c>
      <c r="B105" s="4">
        <v>42936</v>
      </c>
      <c r="C105" s="3" t="s">
        <v>246</v>
      </c>
      <c r="D105" s="3" t="s">
        <v>34</v>
      </c>
      <c r="E105" s="3">
        <v>2</v>
      </c>
      <c r="F105" s="3" t="s">
        <v>155</v>
      </c>
      <c r="G105" s="3" t="s">
        <v>29</v>
      </c>
      <c r="H105" s="3" t="s">
        <v>42</v>
      </c>
      <c r="I105" s="3" t="s">
        <v>14</v>
      </c>
      <c r="J105" s="15" t="s">
        <v>247</v>
      </c>
      <c r="K105" s="6" t="s">
        <v>16</v>
      </c>
      <c r="L105" s="7">
        <v>1.96</v>
      </c>
      <c r="M105" s="8">
        <v>2</v>
      </c>
      <c r="N105" s="9" t="s">
        <v>15</v>
      </c>
      <c r="O105" s="8">
        <f t="shared" si="10"/>
        <v>216</v>
      </c>
      <c r="P105" s="29">
        <f t="shared" si="6"/>
        <v>-2</v>
      </c>
      <c r="Q105" s="10">
        <f t="shared" si="11"/>
        <v>60.655749999999991</v>
      </c>
      <c r="R105" s="11">
        <f t="shared" si="7"/>
        <v>276.65575000000001</v>
      </c>
      <c r="S105" s="12">
        <f t="shared" si="8"/>
        <v>0.56310679611650483</v>
      </c>
      <c r="T105" s="13">
        <f t="shared" si="9"/>
        <v>0.28081365740740744</v>
      </c>
      <c r="U105" s="14">
        <f>COUNTIF(K$3:$K105,1)</f>
        <v>58</v>
      </c>
      <c r="V105">
        <v>103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</row>
    <row r="106" spans="1:244" ht="38.25" x14ac:dyDescent="0.2">
      <c r="A106" s="3">
        <v>104</v>
      </c>
      <c r="B106" s="4">
        <v>42936</v>
      </c>
      <c r="C106" s="3" t="s">
        <v>248</v>
      </c>
      <c r="D106" s="3" t="s">
        <v>48</v>
      </c>
      <c r="E106" s="3">
        <v>3</v>
      </c>
      <c r="F106" s="3" t="s">
        <v>249</v>
      </c>
      <c r="G106" s="3" t="s">
        <v>25</v>
      </c>
      <c r="H106" s="3" t="s">
        <v>30</v>
      </c>
      <c r="I106" s="3" t="s">
        <v>14</v>
      </c>
      <c r="J106" s="15" t="s">
        <v>250</v>
      </c>
      <c r="K106" s="6" t="s">
        <v>16</v>
      </c>
      <c r="L106" s="7">
        <v>3.69</v>
      </c>
      <c r="M106" s="8">
        <v>1</v>
      </c>
      <c r="N106" s="9" t="s">
        <v>23</v>
      </c>
      <c r="O106" s="8">
        <f t="shared" si="10"/>
        <v>217</v>
      </c>
      <c r="P106" s="29">
        <f t="shared" si="6"/>
        <v>-1</v>
      </c>
      <c r="Q106" s="10">
        <f t="shared" si="11"/>
        <v>59.655749999999991</v>
      </c>
      <c r="R106" s="11">
        <f t="shared" si="7"/>
        <v>276.65575000000001</v>
      </c>
      <c r="S106" s="12">
        <f t="shared" si="8"/>
        <v>0.55769230769230771</v>
      </c>
      <c r="T106" s="13">
        <f t="shared" si="9"/>
        <v>0.27491129032258071</v>
      </c>
      <c r="U106" s="14">
        <f>COUNTIF(K$3:$K106,1)</f>
        <v>58</v>
      </c>
      <c r="V106">
        <v>104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</row>
    <row r="107" spans="1:244" ht="17.25" customHeight="1" x14ac:dyDescent="0.2">
      <c r="A107" s="3">
        <v>105</v>
      </c>
      <c r="B107" s="4">
        <v>42936</v>
      </c>
      <c r="C107" s="3" t="s">
        <v>251</v>
      </c>
      <c r="D107" s="3" t="s">
        <v>40</v>
      </c>
      <c r="E107" s="3">
        <v>1</v>
      </c>
      <c r="F107" s="3" t="s">
        <v>252</v>
      </c>
      <c r="G107" s="3" t="s">
        <v>26</v>
      </c>
      <c r="H107" s="3" t="s">
        <v>42</v>
      </c>
      <c r="I107" s="3" t="s">
        <v>14</v>
      </c>
      <c r="J107" s="15" t="s">
        <v>67</v>
      </c>
      <c r="K107" s="6" t="s">
        <v>17</v>
      </c>
      <c r="L107" s="7">
        <v>1.92</v>
      </c>
      <c r="M107" s="8">
        <v>3</v>
      </c>
      <c r="N107" s="9" t="s">
        <v>15</v>
      </c>
      <c r="O107" s="8">
        <f t="shared" si="10"/>
        <v>220</v>
      </c>
      <c r="P107" s="27">
        <f t="shared" si="6"/>
        <v>2.76</v>
      </c>
      <c r="Q107" s="10">
        <f t="shared" si="11"/>
        <v>62.415749999999989</v>
      </c>
      <c r="R107" s="11">
        <f t="shared" si="7"/>
        <v>282.41575</v>
      </c>
      <c r="S107" s="12">
        <f t="shared" si="8"/>
        <v>0.56190476190476191</v>
      </c>
      <c r="T107" s="13">
        <f t="shared" si="9"/>
        <v>0.28370795454545455</v>
      </c>
      <c r="U107" s="14">
        <f>COUNTIF(K$3:$K107,1)</f>
        <v>59</v>
      </c>
      <c r="V107">
        <v>105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</row>
    <row r="108" spans="1:244" ht="25.5" x14ac:dyDescent="0.2">
      <c r="A108" s="3">
        <v>106</v>
      </c>
      <c r="B108" s="4">
        <v>42937</v>
      </c>
      <c r="C108" s="3" t="s">
        <v>253</v>
      </c>
      <c r="D108" s="3" t="s">
        <v>242</v>
      </c>
      <c r="E108" s="3">
        <v>2</v>
      </c>
      <c r="F108" s="3" t="s">
        <v>254</v>
      </c>
      <c r="G108" s="3" t="s">
        <v>26</v>
      </c>
      <c r="H108" s="3" t="s">
        <v>42</v>
      </c>
      <c r="I108" s="3" t="s">
        <v>14</v>
      </c>
      <c r="J108" s="15" t="s">
        <v>255</v>
      </c>
      <c r="K108" s="6" t="s">
        <v>17</v>
      </c>
      <c r="L108" s="7">
        <v>1.925</v>
      </c>
      <c r="M108" s="8">
        <v>3</v>
      </c>
      <c r="N108" s="9" t="s">
        <v>15</v>
      </c>
      <c r="O108" s="8">
        <f t="shared" si="10"/>
        <v>223</v>
      </c>
      <c r="P108" s="27">
        <f t="shared" si="6"/>
        <v>2.7750000000000004</v>
      </c>
      <c r="Q108" s="10">
        <f t="shared" si="11"/>
        <v>65.190749999999994</v>
      </c>
      <c r="R108" s="11">
        <f t="shared" si="7"/>
        <v>288.19074999999998</v>
      </c>
      <c r="S108" s="12">
        <f t="shared" si="8"/>
        <v>0.56603773584905659</v>
      </c>
      <c r="T108" s="13">
        <f t="shared" si="9"/>
        <v>0.29233520179372191</v>
      </c>
      <c r="U108" s="14">
        <f>COUNTIF(K$3:$K108,1)</f>
        <v>60</v>
      </c>
      <c r="V108">
        <v>106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</row>
    <row r="109" spans="1:244" ht="16.5" customHeight="1" x14ac:dyDescent="0.2">
      <c r="A109" s="3">
        <v>107</v>
      </c>
      <c r="B109" s="4">
        <v>42937</v>
      </c>
      <c r="C109" s="3" t="s">
        <v>256</v>
      </c>
      <c r="D109" s="3" t="s">
        <v>242</v>
      </c>
      <c r="E109" s="3">
        <v>1</v>
      </c>
      <c r="F109" s="3">
        <v>2</v>
      </c>
      <c r="G109" s="3" t="s">
        <v>26</v>
      </c>
      <c r="H109" s="3" t="s">
        <v>30</v>
      </c>
      <c r="I109" s="3" t="s">
        <v>14</v>
      </c>
      <c r="J109" s="5" t="s">
        <v>192</v>
      </c>
      <c r="K109" s="6" t="s">
        <v>16</v>
      </c>
      <c r="L109" s="7">
        <v>2.2000000000000002</v>
      </c>
      <c r="M109" s="8">
        <v>2</v>
      </c>
      <c r="N109" s="9" t="s">
        <v>15</v>
      </c>
      <c r="O109" s="8">
        <f t="shared" si="10"/>
        <v>225</v>
      </c>
      <c r="P109" s="29">
        <f t="shared" si="6"/>
        <v>-2</v>
      </c>
      <c r="Q109" s="10">
        <f t="shared" si="11"/>
        <v>63.190749999999994</v>
      </c>
      <c r="R109" s="11">
        <f t="shared" si="7"/>
        <v>288.19074999999998</v>
      </c>
      <c r="S109" s="12">
        <f t="shared" si="8"/>
        <v>0.56074766355140182</v>
      </c>
      <c r="T109" s="13">
        <f t="shared" si="9"/>
        <v>0.2808477777777777</v>
      </c>
      <c r="U109" s="14">
        <f>COUNTIF(K$3:$K109,1)</f>
        <v>60</v>
      </c>
      <c r="V109">
        <v>107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</row>
    <row r="110" spans="1:244" ht="38.25" x14ac:dyDescent="0.2">
      <c r="A110" s="3">
        <v>108</v>
      </c>
      <c r="B110" s="4">
        <v>42937</v>
      </c>
      <c r="C110" s="3" t="s">
        <v>257</v>
      </c>
      <c r="D110" s="3" t="s">
        <v>242</v>
      </c>
      <c r="E110" s="3">
        <v>3</v>
      </c>
      <c r="F110" s="3" t="s">
        <v>258</v>
      </c>
      <c r="G110" s="3" t="s">
        <v>26</v>
      </c>
      <c r="H110" s="3" t="s">
        <v>30</v>
      </c>
      <c r="I110" s="3" t="s">
        <v>14</v>
      </c>
      <c r="J110" s="15" t="s">
        <v>259</v>
      </c>
      <c r="K110" s="6" t="s">
        <v>17</v>
      </c>
      <c r="L110" s="7">
        <v>3.31</v>
      </c>
      <c r="M110" s="8">
        <v>0.5</v>
      </c>
      <c r="N110" s="9" t="s">
        <v>23</v>
      </c>
      <c r="O110" s="8">
        <f t="shared" si="10"/>
        <v>225.5</v>
      </c>
      <c r="P110" s="27">
        <f t="shared" si="6"/>
        <v>1.0722499999999999</v>
      </c>
      <c r="Q110" s="10">
        <f t="shared" si="11"/>
        <v>64.262999999999991</v>
      </c>
      <c r="R110" s="11">
        <f t="shared" si="7"/>
        <v>289.76299999999998</v>
      </c>
      <c r="S110" s="12">
        <f t="shared" si="8"/>
        <v>0.56481481481481477</v>
      </c>
      <c r="T110" s="13">
        <f t="shared" si="9"/>
        <v>0.28498004434589791</v>
      </c>
      <c r="U110" s="14">
        <f>COUNTIF(K$3:$K110,1)</f>
        <v>61</v>
      </c>
      <c r="V110">
        <v>108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</row>
    <row r="111" spans="1:244" ht="17.25" customHeight="1" x14ac:dyDescent="0.2">
      <c r="A111" s="3">
        <v>109</v>
      </c>
      <c r="B111" s="4">
        <v>42938</v>
      </c>
      <c r="C111" s="3" t="s">
        <v>260</v>
      </c>
      <c r="D111" s="3" t="s">
        <v>34</v>
      </c>
      <c r="E111" s="3">
        <v>1</v>
      </c>
      <c r="F111" s="3" t="s">
        <v>261</v>
      </c>
      <c r="G111" s="3" t="s">
        <v>26</v>
      </c>
      <c r="H111" s="3" t="s">
        <v>33</v>
      </c>
      <c r="I111" s="3" t="s">
        <v>14</v>
      </c>
      <c r="J111" s="5" t="s">
        <v>262</v>
      </c>
      <c r="K111" s="6" t="s">
        <v>16</v>
      </c>
      <c r="L111" s="7">
        <v>1.65</v>
      </c>
      <c r="M111" s="8">
        <v>4</v>
      </c>
      <c r="N111" s="9" t="s">
        <v>15</v>
      </c>
      <c r="O111" s="8">
        <f t="shared" si="10"/>
        <v>229.5</v>
      </c>
      <c r="P111" s="29">
        <f t="shared" si="6"/>
        <v>-4</v>
      </c>
      <c r="Q111" s="10">
        <f t="shared" si="11"/>
        <v>60.262999999999991</v>
      </c>
      <c r="R111" s="11">
        <f t="shared" si="7"/>
        <v>289.76299999999998</v>
      </c>
      <c r="S111" s="12">
        <f t="shared" si="8"/>
        <v>0.55963302752293576</v>
      </c>
      <c r="T111" s="13">
        <f t="shared" si="9"/>
        <v>0.26258387799564259</v>
      </c>
      <c r="U111" s="14">
        <f>COUNTIF(K$3:$K111,1)</f>
        <v>61</v>
      </c>
      <c r="V111">
        <v>109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</row>
    <row r="112" spans="1:244" ht="25.5" x14ac:dyDescent="0.2">
      <c r="A112" s="3">
        <v>110</v>
      </c>
      <c r="B112" s="4">
        <v>42938</v>
      </c>
      <c r="C112" s="3" t="s">
        <v>263</v>
      </c>
      <c r="D112" s="3" t="s">
        <v>242</v>
      </c>
      <c r="E112" s="3">
        <v>2</v>
      </c>
      <c r="F112" s="3" t="s">
        <v>218</v>
      </c>
      <c r="G112" s="3" t="s">
        <v>26</v>
      </c>
      <c r="H112" s="3" t="s">
        <v>42</v>
      </c>
      <c r="I112" s="3" t="s">
        <v>14</v>
      </c>
      <c r="J112" s="15" t="s">
        <v>264</v>
      </c>
      <c r="K112" s="6" t="s">
        <v>17</v>
      </c>
      <c r="L112" s="7">
        <v>2.2549999999999999</v>
      </c>
      <c r="M112" s="8">
        <v>3</v>
      </c>
      <c r="N112" s="9" t="s">
        <v>15</v>
      </c>
      <c r="O112" s="8">
        <f t="shared" si="10"/>
        <v>232.5</v>
      </c>
      <c r="P112" s="27">
        <f t="shared" si="6"/>
        <v>3.7649999999999997</v>
      </c>
      <c r="Q112" s="10">
        <f t="shared" si="11"/>
        <v>64.027999999999992</v>
      </c>
      <c r="R112" s="11">
        <f t="shared" si="7"/>
        <v>296.52800000000002</v>
      </c>
      <c r="S112" s="12">
        <f t="shared" si="8"/>
        <v>0.5636363636363636</v>
      </c>
      <c r="T112" s="13">
        <f t="shared" si="9"/>
        <v>0.27538924731182807</v>
      </c>
      <c r="U112" s="14">
        <f>COUNTIF(K$3:$K112,1)</f>
        <v>62</v>
      </c>
      <c r="V112">
        <v>110</v>
      </c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</row>
    <row r="113" spans="1:244" ht="18" customHeight="1" x14ac:dyDescent="0.2">
      <c r="A113" s="3">
        <v>111</v>
      </c>
      <c r="B113" s="4">
        <v>42938</v>
      </c>
      <c r="C113" s="3" t="s">
        <v>265</v>
      </c>
      <c r="D113" s="3" t="s">
        <v>242</v>
      </c>
      <c r="E113" s="3">
        <v>1</v>
      </c>
      <c r="F113" s="3">
        <v>2</v>
      </c>
      <c r="G113" s="3" t="s">
        <v>26</v>
      </c>
      <c r="H113" s="3" t="s">
        <v>42</v>
      </c>
      <c r="I113" s="3" t="s">
        <v>14</v>
      </c>
      <c r="J113" s="5" t="s">
        <v>37</v>
      </c>
      <c r="K113" s="6" t="s">
        <v>16</v>
      </c>
      <c r="L113" s="7">
        <v>2.5</v>
      </c>
      <c r="M113" s="8">
        <v>1</v>
      </c>
      <c r="N113" s="9" t="s">
        <v>15</v>
      </c>
      <c r="O113" s="8">
        <f t="shared" si="10"/>
        <v>233.5</v>
      </c>
      <c r="P113" s="29">
        <f t="shared" si="6"/>
        <v>-1</v>
      </c>
      <c r="Q113" s="10">
        <f t="shared" si="11"/>
        <v>63.027999999999992</v>
      </c>
      <c r="R113" s="11">
        <f t="shared" si="7"/>
        <v>296.52800000000002</v>
      </c>
      <c r="S113" s="12">
        <f t="shared" si="8"/>
        <v>0.55855855855855852</v>
      </c>
      <c r="T113" s="13">
        <f t="shared" si="9"/>
        <v>0.26992719486081379</v>
      </c>
      <c r="U113" s="14">
        <f>COUNTIF(K$3:$K113,1)</f>
        <v>62</v>
      </c>
      <c r="V113">
        <v>111</v>
      </c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</row>
    <row r="114" spans="1:244" ht="17.25" customHeight="1" x14ac:dyDescent="0.2">
      <c r="A114" s="3">
        <v>112</v>
      </c>
      <c r="B114" s="4">
        <v>42938</v>
      </c>
      <c r="C114" s="3" t="s">
        <v>266</v>
      </c>
      <c r="D114" s="3" t="s">
        <v>242</v>
      </c>
      <c r="E114" s="3">
        <v>1</v>
      </c>
      <c r="F114" s="3">
        <v>2</v>
      </c>
      <c r="G114" s="3" t="s">
        <v>26</v>
      </c>
      <c r="H114" s="3" t="s">
        <v>42</v>
      </c>
      <c r="I114" s="3" t="s">
        <v>14</v>
      </c>
      <c r="J114" s="5" t="s">
        <v>38</v>
      </c>
      <c r="K114" s="6" t="s">
        <v>16</v>
      </c>
      <c r="L114" s="7">
        <v>2.48</v>
      </c>
      <c r="M114" s="8">
        <v>1</v>
      </c>
      <c r="N114" s="9" t="s">
        <v>15</v>
      </c>
      <c r="O114" s="8">
        <f t="shared" si="10"/>
        <v>234.5</v>
      </c>
      <c r="P114" s="29">
        <f t="shared" si="6"/>
        <v>-1</v>
      </c>
      <c r="Q114" s="10">
        <f t="shared" si="11"/>
        <v>62.027999999999992</v>
      </c>
      <c r="R114" s="11">
        <f t="shared" si="7"/>
        <v>296.52800000000002</v>
      </c>
      <c r="S114" s="12">
        <f t="shared" si="8"/>
        <v>0.5535714285714286</v>
      </c>
      <c r="T114" s="13">
        <f t="shared" si="9"/>
        <v>0.26451172707889137</v>
      </c>
      <c r="U114" s="14">
        <f>COUNTIF(K$3:$K114,1)</f>
        <v>62</v>
      </c>
      <c r="V114">
        <v>112</v>
      </c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</row>
    <row r="115" spans="1:244" ht="17.25" customHeight="1" x14ac:dyDescent="0.2">
      <c r="A115" s="3">
        <v>113</v>
      </c>
      <c r="B115" s="4">
        <v>42939</v>
      </c>
      <c r="C115" s="3" t="s">
        <v>267</v>
      </c>
      <c r="D115" s="3" t="s">
        <v>40</v>
      </c>
      <c r="E115" s="3">
        <v>1</v>
      </c>
      <c r="F115" s="3">
        <v>2</v>
      </c>
      <c r="G115" s="3" t="s">
        <v>26</v>
      </c>
      <c r="H115" s="3" t="s">
        <v>42</v>
      </c>
      <c r="I115" s="3" t="s">
        <v>14</v>
      </c>
      <c r="J115" s="5" t="s">
        <v>214</v>
      </c>
      <c r="K115" s="6" t="s">
        <v>16</v>
      </c>
      <c r="L115" s="7">
        <v>1.84</v>
      </c>
      <c r="M115" s="8">
        <v>1.5</v>
      </c>
      <c r="N115" s="9" t="s">
        <v>15</v>
      </c>
      <c r="O115" s="8">
        <f t="shared" si="10"/>
        <v>236</v>
      </c>
      <c r="P115" s="29">
        <f t="shared" si="6"/>
        <v>-1.5</v>
      </c>
      <c r="Q115" s="24">
        <f t="shared" si="11"/>
        <v>60.527999999999992</v>
      </c>
      <c r="R115" s="25">
        <f t="shared" si="7"/>
        <v>296.52800000000002</v>
      </c>
      <c r="S115" s="34">
        <f t="shared" si="8"/>
        <v>0.54867256637168138</v>
      </c>
      <c r="T115" s="13">
        <f t="shared" si="9"/>
        <v>0.25647457627118653</v>
      </c>
      <c r="U115" s="14">
        <f>COUNTIF(K$3:$K115,1)</f>
        <v>62</v>
      </c>
      <c r="V115">
        <v>113</v>
      </c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</row>
    <row r="116" spans="1:244" ht="16.5" customHeight="1" x14ac:dyDescent="0.2">
      <c r="A116" s="3">
        <v>114</v>
      </c>
      <c r="B116" s="4">
        <v>42941</v>
      </c>
      <c r="C116" s="3" t="s">
        <v>268</v>
      </c>
      <c r="D116" s="3" t="s">
        <v>40</v>
      </c>
      <c r="E116" s="3">
        <v>1</v>
      </c>
      <c r="F116" s="3" t="s">
        <v>269</v>
      </c>
      <c r="G116" s="3" t="s">
        <v>26</v>
      </c>
      <c r="H116" s="3" t="s">
        <v>42</v>
      </c>
      <c r="I116" s="3" t="s">
        <v>14</v>
      </c>
      <c r="J116" s="15" t="s">
        <v>270</v>
      </c>
      <c r="K116" s="6" t="s">
        <v>17</v>
      </c>
      <c r="L116" s="7">
        <v>1.85</v>
      </c>
      <c r="M116" s="8">
        <v>3</v>
      </c>
      <c r="N116" s="9" t="s">
        <v>15</v>
      </c>
      <c r="O116" s="8">
        <f t="shared" si="10"/>
        <v>239</v>
      </c>
      <c r="P116" s="27">
        <f t="shared" si="6"/>
        <v>2.5500000000000007</v>
      </c>
      <c r="Q116" s="10">
        <f t="shared" si="11"/>
        <v>63.077999999999989</v>
      </c>
      <c r="R116" s="11">
        <f t="shared" si="7"/>
        <v>302.07799999999997</v>
      </c>
      <c r="S116" s="12">
        <f t="shared" si="8"/>
        <v>0.55263157894736847</v>
      </c>
      <c r="T116" s="13">
        <f t="shared" si="9"/>
        <v>0.26392468619246851</v>
      </c>
      <c r="U116" s="14">
        <f>COUNTIF(K$3:$K116,1)</f>
        <v>63</v>
      </c>
      <c r="V116">
        <v>114</v>
      </c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</row>
    <row r="117" spans="1:244" ht="15.75" customHeight="1" x14ac:dyDescent="0.2">
      <c r="A117" s="3">
        <v>115</v>
      </c>
      <c r="B117" s="4">
        <v>42941</v>
      </c>
      <c r="C117" s="3" t="s">
        <v>271</v>
      </c>
      <c r="D117" s="3" t="s">
        <v>40</v>
      </c>
      <c r="E117" s="3">
        <v>1</v>
      </c>
      <c r="F117" s="3" t="s">
        <v>272</v>
      </c>
      <c r="G117" s="3" t="s">
        <v>26</v>
      </c>
      <c r="H117" s="3" t="s">
        <v>30</v>
      </c>
      <c r="I117" s="3" t="s">
        <v>31</v>
      </c>
      <c r="J117" s="5" t="s">
        <v>36</v>
      </c>
      <c r="K117" s="6" t="s">
        <v>16</v>
      </c>
      <c r="L117" s="7">
        <v>1.9750000000000001</v>
      </c>
      <c r="M117" s="8">
        <v>1.5</v>
      </c>
      <c r="N117" s="9" t="s">
        <v>23</v>
      </c>
      <c r="O117" s="8">
        <f t="shared" si="10"/>
        <v>240.5</v>
      </c>
      <c r="P117" s="29">
        <f t="shared" si="6"/>
        <v>-1.5</v>
      </c>
      <c r="Q117" s="10">
        <f t="shared" si="11"/>
        <v>61.577999999999989</v>
      </c>
      <c r="R117" s="11">
        <f t="shared" si="7"/>
        <v>302.07799999999997</v>
      </c>
      <c r="S117" s="12">
        <f t="shared" si="8"/>
        <v>0.54782608695652169</v>
      </c>
      <c r="T117" s="13">
        <f t="shared" si="9"/>
        <v>0.25604158004157995</v>
      </c>
      <c r="U117" s="14">
        <f>COUNTIF(K$3:$K117,1)</f>
        <v>63</v>
      </c>
      <c r="V117">
        <v>115</v>
      </c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</row>
    <row r="118" spans="1:244" ht="15.75" customHeight="1" x14ac:dyDescent="0.2">
      <c r="A118" s="3">
        <v>116</v>
      </c>
      <c r="B118" s="4">
        <v>42941</v>
      </c>
      <c r="C118" s="3" t="s">
        <v>273</v>
      </c>
      <c r="D118" s="3" t="s">
        <v>40</v>
      </c>
      <c r="E118" s="3">
        <v>1</v>
      </c>
      <c r="F118" s="3" t="s">
        <v>274</v>
      </c>
      <c r="G118" s="3" t="s">
        <v>29</v>
      </c>
      <c r="H118" s="3" t="s">
        <v>30</v>
      </c>
      <c r="I118" s="3" t="s">
        <v>31</v>
      </c>
      <c r="J118" s="15" t="s">
        <v>36</v>
      </c>
      <c r="K118" s="6" t="s">
        <v>17</v>
      </c>
      <c r="L118" s="7">
        <v>1.9750000000000001</v>
      </c>
      <c r="M118" s="8">
        <v>0.75</v>
      </c>
      <c r="N118" s="9" t="s">
        <v>23</v>
      </c>
      <c r="O118" s="8">
        <f t="shared" si="10"/>
        <v>241.25</v>
      </c>
      <c r="P118" s="27">
        <f t="shared" si="6"/>
        <v>0.65718750000000004</v>
      </c>
      <c r="Q118" s="10">
        <f t="shared" si="11"/>
        <v>62.235187499999988</v>
      </c>
      <c r="R118" s="11">
        <f t="shared" si="7"/>
        <v>303.48518749999999</v>
      </c>
      <c r="S118" s="12">
        <f t="shared" si="8"/>
        <v>0.55172413793103448</v>
      </c>
      <c r="T118" s="13">
        <f t="shared" si="9"/>
        <v>0.25796968911917095</v>
      </c>
      <c r="U118" s="14">
        <f>COUNTIF(K$3:$K118,1)</f>
        <v>64</v>
      </c>
      <c r="V118">
        <v>116</v>
      </c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</row>
    <row r="119" spans="1:244" ht="15.75" customHeight="1" x14ac:dyDescent="0.2">
      <c r="A119" s="3">
        <v>117</v>
      </c>
      <c r="B119" s="4">
        <v>42941</v>
      </c>
      <c r="C119" s="3" t="s">
        <v>275</v>
      </c>
      <c r="D119" s="3" t="s">
        <v>40</v>
      </c>
      <c r="E119" s="3">
        <v>1</v>
      </c>
      <c r="F119" s="3" t="s">
        <v>276</v>
      </c>
      <c r="G119" s="3" t="s">
        <v>26</v>
      </c>
      <c r="H119" s="3" t="s">
        <v>30</v>
      </c>
      <c r="I119" s="3" t="s">
        <v>31</v>
      </c>
      <c r="J119" s="5" t="s">
        <v>37</v>
      </c>
      <c r="K119" s="6" t="s">
        <v>16</v>
      </c>
      <c r="L119" s="7">
        <v>2</v>
      </c>
      <c r="M119" s="8">
        <v>1.5</v>
      </c>
      <c r="N119" s="9" t="s">
        <v>15</v>
      </c>
      <c r="O119" s="8">
        <f t="shared" si="10"/>
        <v>242.75</v>
      </c>
      <c r="P119" s="29">
        <f t="shared" si="6"/>
        <v>-1.5</v>
      </c>
      <c r="Q119" s="10">
        <f t="shared" si="11"/>
        <v>60.735187499999988</v>
      </c>
      <c r="R119" s="11">
        <f t="shared" si="7"/>
        <v>303.48518749999999</v>
      </c>
      <c r="S119" s="12">
        <f t="shared" si="8"/>
        <v>0.54700854700854706</v>
      </c>
      <c r="T119" s="13">
        <f t="shared" si="9"/>
        <v>0.25019644696189491</v>
      </c>
      <c r="U119" s="14">
        <f>COUNTIF(K$3:$K119,1)</f>
        <v>64</v>
      </c>
      <c r="V119">
        <v>117</v>
      </c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</row>
    <row r="120" spans="1:244" ht="15" customHeight="1" x14ac:dyDescent="0.2">
      <c r="A120" s="3">
        <v>118</v>
      </c>
      <c r="B120" s="4">
        <v>42942</v>
      </c>
      <c r="C120" s="3" t="s">
        <v>277</v>
      </c>
      <c r="D120" s="3" t="s">
        <v>40</v>
      </c>
      <c r="E120" s="3">
        <v>1</v>
      </c>
      <c r="F120" s="3" t="s">
        <v>278</v>
      </c>
      <c r="G120" s="3" t="s">
        <v>29</v>
      </c>
      <c r="H120" s="3" t="s">
        <v>30</v>
      </c>
      <c r="I120" s="3" t="s">
        <v>14</v>
      </c>
      <c r="J120" s="15" t="s">
        <v>279</v>
      </c>
      <c r="K120" s="6" t="s">
        <v>17</v>
      </c>
      <c r="L120" s="7">
        <v>1.9</v>
      </c>
      <c r="M120" s="8">
        <v>1.5</v>
      </c>
      <c r="N120" s="9" t="s">
        <v>23</v>
      </c>
      <c r="O120" s="8">
        <f t="shared" si="10"/>
        <v>244.25</v>
      </c>
      <c r="P120" s="27">
        <f t="shared" si="6"/>
        <v>1.2074999999999996</v>
      </c>
      <c r="Q120" s="10">
        <f t="shared" si="11"/>
        <v>61.942687499999991</v>
      </c>
      <c r="R120" s="11">
        <f t="shared" si="7"/>
        <v>306.19268749999998</v>
      </c>
      <c r="S120" s="12">
        <f t="shared" si="8"/>
        <v>0.55084745762711862</v>
      </c>
      <c r="T120" s="13">
        <f t="shared" si="9"/>
        <v>0.25360363357215959</v>
      </c>
      <c r="U120" s="14">
        <f>COUNTIF(K$3:$K120,1)</f>
        <v>65</v>
      </c>
      <c r="V120">
        <v>118</v>
      </c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</row>
    <row r="121" spans="1:244" ht="25.5" x14ac:dyDescent="0.2">
      <c r="A121" s="3">
        <v>119</v>
      </c>
      <c r="B121" s="4">
        <v>42942</v>
      </c>
      <c r="C121" s="3" t="s">
        <v>280</v>
      </c>
      <c r="D121" s="3" t="s">
        <v>40</v>
      </c>
      <c r="E121" s="3">
        <v>2</v>
      </c>
      <c r="F121" s="3" t="s">
        <v>281</v>
      </c>
      <c r="G121" s="3" t="s">
        <v>26</v>
      </c>
      <c r="H121" s="3" t="s">
        <v>42</v>
      </c>
      <c r="I121" s="3" t="s">
        <v>14</v>
      </c>
      <c r="J121" s="5" t="s">
        <v>282</v>
      </c>
      <c r="K121" s="6" t="s">
        <v>16</v>
      </c>
      <c r="L121" s="7">
        <v>3.43</v>
      </c>
      <c r="M121" s="8">
        <v>0.5</v>
      </c>
      <c r="N121" s="9" t="s">
        <v>15</v>
      </c>
      <c r="O121" s="8">
        <f t="shared" si="10"/>
        <v>244.75</v>
      </c>
      <c r="P121" s="29">
        <f t="shared" si="6"/>
        <v>-0.5</v>
      </c>
      <c r="Q121" s="10">
        <f t="shared" si="11"/>
        <v>61.442687499999991</v>
      </c>
      <c r="R121" s="11">
        <f t="shared" si="7"/>
        <v>306.19268749999998</v>
      </c>
      <c r="S121" s="12">
        <f t="shared" si="8"/>
        <v>0.54621848739495793</v>
      </c>
      <c r="T121" s="13">
        <f t="shared" si="9"/>
        <v>0.25104264555669042</v>
      </c>
      <c r="U121" s="14">
        <f>COUNTIF(K$3:$K121,1)</f>
        <v>65</v>
      </c>
      <c r="V121">
        <v>119</v>
      </c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</row>
    <row r="122" spans="1:244" ht="15.75" customHeight="1" x14ac:dyDescent="0.2">
      <c r="A122" s="3">
        <v>120</v>
      </c>
      <c r="B122" s="4">
        <v>42942</v>
      </c>
      <c r="C122" s="3" t="s">
        <v>283</v>
      </c>
      <c r="D122" s="3" t="s">
        <v>40</v>
      </c>
      <c r="E122" s="3">
        <v>1</v>
      </c>
      <c r="F122" s="3" t="s">
        <v>191</v>
      </c>
      <c r="G122" s="3" t="s">
        <v>26</v>
      </c>
      <c r="H122" s="3" t="s">
        <v>42</v>
      </c>
      <c r="I122" s="3" t="s">
        <v>14</v>
      </c>
      <c r="J122" s="5" t="s">
        <v>32</v>
      </c>
      <c r="K122" s="6" t="s">
        <v>16</v>
      </c>
      <c r="L122" s="7">
        <v>2.0099999999999998</v>
      </c>
      <c r="M122" s="8">
        <v>2</v>
      </c>
      <c r="N122" s="9" t="s">
        <v>15</v>
      </c>
      <c r="O122" s="8">
        <f t="shared" si="10"/>
        <v>246.75</v>
      </c>
      <c r="P122" s="29">
        <f t="shared" si="6"/>
        <v>-2</v>
      </c>
      <c r="Q122" s="10">
        <f t="shared" si="11"/>
        <v>59.442687499999991</v>
      </c>
      <c r="R122" s="11">
        <f t="shared" si="7"/>
        <v>306.19268749999998</v>
      </c>
      <c r="S122" s="12">
        <f t="shared" si="8"/>
        <v>0.54166666666666663</v>
      </c>
      <c r="T122" s="13">
        <f t="shared" si="9"/>
        <v>0.24090248226950345</v>
      </c>
      <c r="U122" s="14">
        <f>COUNTIF(K$3:$K122,1)</f>
        <v>65</v>
      </c>
      <c r="V122">
        <v>120</v>
      </c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</row>
    <row r="123" spans="1:244" ht="17.25" customHeight="1" x14ac:dyDescent="0.2">
      <c r="A123" s="3">
        <v>121</v>
      </c>
      <c r="B123" s="4">
        <v>42942</v>
      </c>
      <c r="C123" s="3" t="s">
        <v>284</v>
      </c>
      <c r="D123" s="3" t="s">
        <v>242</v>
      </c>
      <c r="E123" s="3">
        <v>1</v>
      </c>
      <c r="F123" s="3" t="s">
        <v>285</v>
      </c>
      <c r="G123" s="3" t="s">
        <v>26</v>
      </c>
      <c r="H123" s="3" t="s">
        <v>30</v>
      </c>
      <c r="I123" s="3" t="s">
        <v>14</v>
      </c>
      <c r="J123" s="5" t="s">
        <v>64</v>
      </c>
      <c r="K123" s="6" t="s">
        <v>16</v>
      </c>
      <c r="L123" s="7">
        <v>1.85</v>
      </c>
      <c r="M123" s="8">
        <v>3</v>
      </c>
      <c r="N123" s="9" t="s">
        <v>23</v>
      </c>
      <c r="O123" s="8">
        <f t="shared" si="10"/>
        <v>249.75</v>
      </c>
      <c r="P123" s="29">
        <f t="shared" si="6"/>
        <v>-3</v>
      </c>
      <c r="Q123" s="10">
        <f t="shared" si="11"/>
        <v>56.442687499999991</v>
      </c>
      <c r="R123" s="11">
        <f t="shared" si="7"/>
        <v>306.19268749999998</v>
      </c>
      <c r="S123" s="12">
        <f t="shared" si="8"/>
        <v>0.53719008264462809</v>
      </c>
      <c r="T123" s="13">
        <f t="shared" si="9"/>
        <v>0.22599674674674666</v>
      </c>
      <c r="U123" s="14">
        <f>COUNTIF(K$3:$K123,1)</f>
        <v>65</v>
      </c>
      <c r="V123">
        <v>121</v>
      </c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</row>
    <row r="124" spans="1:244" ht="16.5" customHeight="1" x14ac:dyDescent="0.2">
      <c r="A124" s="3">
        <v>122</v>
      </c>
      <c r="B124" s="4">
        <v>42942</v>
      </c>
      <c r="C124" s="3" t="s">
        <v>286</v>
      </c>
      <c r="D124" s="3" t="s">
        <v>242</v>
      </c>
      <c r="E124" s="3">
        <v>1</v>
      </c>
      <c r="F124" s="3">
        <v>1</v>
      </c>
      <c r="G124" s="3" t="s">
        <v>26</v>
      </c>
      <c r="H124" s="3" t="s">
        <v>42</v>
      </c>
      <c r="I124" s="3" t="s">
        <v>14</v>
      </c>
      <c r="J124" s="5" t="s">
        <v>192</v>
      </c>
      <c r="K124" s="6" t="s">
        <v>16</v>
      </c>
      <c r="L124" s="7">
        <v>1.8</v>
      </c>
      <c r="M124" s="8">
        <v>1</v>
      </c>
      <c r="N124" s="9" t="s">
        <v>15</v>
      </c>
      <c r="O124" s="8">
        <f t="shared" si="10"/>
        <v>250.75</v>
      </c>
      <c r="P124" s="29">
        <f t="shared" si="6"/>
        <v>-1</v>
      </c>
      <c r="Q124" s="10">
        <f t="shared" si="11"/>
        <v>55.442687499999991</v>
      </c>
      <c r="R124" s="11">
        <f t="shared" si="7"/>
        <v>306.19268749999998</v>
      </c>
      <c r="S124" s="12">
        <f t="shared" si="8"/>
        <v>0.53278688524590168</v>
      </c>
      <c r="T124" s="13">
        <f t="shared" si="9"/>
        <v>0.22110742771684935</v>
      </c>
      <c r="U124" s="14">
        <f>COUNTIF(K$3:$K124,1)</f>
        <v>65</v>
      </c>
      <c r="V124">
        <v>122</v>
      </c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</row>
    <row r="125" spans="1:244" ht="16.5" customHeight="1" x14ac:dyDescent="0.2">
      <c r="A125" s="3">
        <v>123</v>
      </c>
      <c r="B125" s="4">
        <v>42942</v>
      </c>
      <c r="C125" s="3" t="s">
        <v>287</v>
      </c>
      <c r="D125" s="3" t="s">
        <v>40</v>
      </c>
      <c r="E125" s="3">
        <v>1</v>
      </c>
      <c r="F125" s="3" t="s">
        <v>288</v>
      </c>
      <c r="G125" s="3" t="s">
        <v>26</v>
      </c>
      <c r="H125" s="3" t="s">
        <v>30</v>
      </c>
      <c r="I125" s="3" t="s">
        <v>14</v>
      </c>
      <c r="J125" s="35" t="s">
        <v>32</v>
      </c>
      <c r="K125" s="6" t="s">
        <v>17</v>
      </c>
      <c r="L125" s="7">
        <v>1</v>
      </c>
      <c r="M125" s="8">
        <v>1.5</v>
      </c>
      <c r="N125" s="9" t="s">
        <v>23</v>
      </c>
      <c r="O125" s="8">
        <f t="shared" si="10"/>
        <v>252.25</v>
      </c>
      <c r="P125" s="36">
        <f t="shared" si="6"/>
        <v>-7.5000000000000178E-2</v>
      </c>
      <c r="Q125" s="10">
        <f t="shared" si="11"/>
        <v>55.367687499999988</v>
      </c>
      <c r="R125" s="11">
        <f t="shared" si="7"/>
        <v>307.61768749999999</v>
      </c>
      <c r="S125" s="12">
        <f t="shared" si="8"/>
        <v>0.53658536585365857</v>
      </c>
      <c r="T125" s="13">
        <f t="shared" si="9"/>
        <v>0.21949529236868182</v>
      </c>
      <c r="U125" s="14">
        <f>COUNTIF(K$3:$K125,1)</f>
        <v>66</v>
      </c>
      <c r="V125">
        <v>123</v>
      </c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</row>
    <row r="126" spans="1:244" ht="15.75" customHeight="1" x14ac:dyDescent="0.2">
      <c r="A126" s="3">
        <v>124</v>
      </c>
      <c r="B126" s="4">
        <v>42943</v>
      </c>
      <c r="C126" s="3" t="s">
        <v>289</v>
      </c>
      <c r="D126" s="3" t="s">
        <v>40</v>
      </c>
      <c r="E126" s="3">
        <v>1</v>
      </c>
      <c r="F126" s="3" t="s">
        <v>290</v>
      </c>
      <c r="G126" s="3" t="s">
        <v>26</v>
      </c>
      <c r="H126" s="3" t="s">
        <v>30</v>
      </c>
      <c r="I126" s="3" t="s">
        <v>14</v>
      </c>
      <c r="J126" s="5" t="s">
        <v>195</v>
      </c>
      <c r="K126" s="6" t="s">
        <v>16</v>
      </c>
      <c r="L126" s="7">
        <v>2.25</v>
      </c>
      <c r="M126" s="8">
        <v>1</v>
      </c>
      <c r="N126" s="9" t="s">
        <v>23</v>
      </c>
      <c r="O126" s="8">
        <f t="shared" si="10"/>
        <v>253.25</v>
      </c>
      <c r="P126" s="29">
        <f t="shared" si="6"/>
        <v>-1</v>
      </c>
      <c r="Q126" s="10">
        <f t="shared" si="11"/>
        <v>54.367687499999988</v>
      </c>
      <c r="R126" s="11">
        <f t="shared" si="7"/>
        <v>307.61768749999999</v>
      </c>
      <c r="S126" s="12">
        <f t="shared" si="8"/>
        <v>0.532258064516129</v>
      </c>
      <c r="T126" s="13">
        <f t="shared" si="9"/>
        <v>0.21467991115498514</v>
      </c>
      <c r="U126" s="14">
        <f>COUNTIF(K$3:$K126,1)</f>
        <v>66</v>
      </c>
      <c r="V126">
        <v>124</v>
      </c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</row>
    <row r="127" spans="1:244" ht="12.75" x14ac:dyDescent="0.2">
      <c r="A127" s="3">
        <v>125</v>
      </c>
      <c r="B127" s="4">
        <v>42943</v>
      </c>
      <c r="C127" s="3" t="s">
        <v>291</v>
      </c>
      <c r="D127" s="3" t="s">
        <v>40</v>
      </c>
      <c r="E127" s="3">
        <v>1</v>
      </c>
      <c r="F127" s="3" t="s">
        <v>292</v>
      </c>
      <c r="G127" s="3" t="s">
        <v>29</v>
      </c>
      <c r="H127" s="3" t="s">
        <v>30</v>
      </c>
      <c r="I127" s="3" t="s">
        <v>31</v>
      </c>
      <c r="J127" s="5" t="s">
        <v>45</v>
      </c>
      <c r="K127" s="6" t="s">
        <v>16</v>
      </c>
      <c r="L127" s="7">
        <v>1.85</v>
      </c>
      <c r="M127" s="8">
        <v>1</v>
      </c>
      <c r="N127" s="9" t="s">
        <v>23</v>
      </c>
      <c r="O127" s="8">
        <f t="shared" si="10"/>
        <v>254.25</v>
      </c>
      <c r="P127" s="29">
        <f t="shared" si="6"/>
        <v>-1</v>
      </c>
      <c r="Q127" s="10">
        <f t="shared" si="11"/>
        <v>53.367687499999988</v>
      </c>
      <c r="R127" s="11">
        <f t="shared" si="7"/>
        <v>307.61768749999999</v>
      </c>
      <c r="S127" s="12">
        <f t="shared" si="8"/>
        <v>0.52800000000000002</v>
      </c>
      <c r="T127" s="13">
        <f t="shared" si="9"/>
        <v>0.20990240904621432</v>
      </c>
      <c r="U127" s="14">
        <f>COUNTIF(K$3:$K127,1)</f>
        <v>66</v>
      </c>
      <c r="V127">
        <v>125</v>
      </c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</row>
    <row r="128" spans="1:244" ht="16.5" customHeight="1" x14ac:dyDescent="0.2">
      <c r="A128" s="3">
        <v>126</v>
      </c>
      <c r="B128" s="4">
        <v>42943</v>
      </c>
      <c r="C128" s="3" t="s">
        <v>293</v>
      </c>
      <c r="D128" s="3" t="s">
        <v>40</v>
      </c>
      <c r="E128" s="3">
        <v>1</v>
      </c>
      <c r="F128" s="3" t="s">
        <v>191</v>
      </c>
      <c r="G128" s="3" t="s">
        <v>26</v>
      </c>
      <c r="H128" s="3" t="s">
        <v>42</v>
      </c>
      <c r="I128" s="3" t="s">
        <v>14</v>
      </c>
      <c r="J128" s="5" t="s">
        <v>216</v>
      </c>
      <c r="K128" s="6" t="s">
        <v>16</v>
      </c>
      <c r="L128" s="7">
        <v>2.0099999999999998</v>
      </c>
      <c r="M128" s="8">
        <v>3</v>
      </c>
      <c r="N128" s="9" t="s">
        <v>15</v>
      </c>
      <c r="O128" s="8">
        <f t="shared" si="10"/>
        <v>257.25</v>
      </c>
      <c r="P128" s="29">
        <f t="shared" si="6"/>
        <v>-3</v>
      </c>
      <c r="Q128" s="10">
        <f t="shared" si="11"/>
        <v>50.367687499999988</v>
      </c>
      <c r="R128" s="11">
        <f t="shared" si="7"/>
        <v>307.61768749999999</v>
      </c>
      <c r="S128" s="12">
        <f t="shared" si="8"/>
        <v>0.52380952380952384</v>
      </c>
      <c r="T128" s="13">
        <f t="shared" si="9"/>
        <v>0.19579275996112727</v>
      </c>
      <c r="U128" s="14">
        <f>COUNTIF(K$3:$K128,1)</f>
        <v>66</v>
      </c>
      <c r="V128">
        <v>126</v>
      </c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</row>
    <row r="129" spans="1:244" ht="17.25" customHeight="1" x14ac:dyDescent="0.2">
      <c r="A129" s="3">
        <v>127</v>
      </c>
      <c r="B129" s="4">
        <v>42943</v>
      </c>
      <c r="C129" s="3" t="s">
        <v>294</v>
      </c>
      <c r="D129" s="3" t="s">
        <v>48</v>
      </c>
      <c r="E129" s="3">
        <v>1</v>
      </c>
      <c r="F129" s="3" t="s">
        <v>148</v>
      </c>
      <c r="G129" s="3" t="s">
        <v>29</v>
      </c>
      <c r="H129" s="3" t="s">
        <v>42</v>
      </c>
      <c r="I129" s="3" t="s">
        <v>14</v>
      </c>
      <c r="J129" s="5" t="s">
        <v>36</v>
      </c>
      <c r="K129" s="6" t="s">
        <v>16</v>
      </c>
      <c r="L129" s="7">
        <v>1.84</v>
      </c>
      <c r="M129" s="8">
        <v>0.75</v>
      </c>
      <c r="N129" s="9" t="s">
        <v>15</v>
      </c>
      <c r="O129" s="8">
        <f t="shared" si="10"/>
        <v>258</v>
      </c>
      <c r="P129" s="29">
        <f t="shared" si="6"/>
        <v>-0.75</v>
      </c>
      <c r="Q129" s="10">
        <f t="shared" si="11"/>
        <v>49.617687499999988</v>
      </c>
      <c r="R129" s="11">
        <f t="shared" si="7"/>
        <v>307.61768749999999</v>
      </c>
      <c r="S129" s="12">
        <f t="shared" si="8"/>
        <v>0.51968503937007871</v>
      </c>
      <c r="T129" s="13">
        <f t="shared" si="9"/>
        <v>0.19231661821705423</v>
      </c>
      <c r="U129" s="14">
        <f>COUNTIF(K$3:$K129,1)</f>
        <v>66</v>
      </c>
      <c r="V129">
        <v>127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</row>
    <row r="130" spans="1:244" ht="12.75" x14ac:dyDescent="0.2">
      <c r="A130" s="3">
        <v>128</v>
      </c>
      <c r="B130" s="4">
        <v>42943</v>
      </c>
      <c r="C130" s="3" t="s">
        <v>295</v>
      </c>
      <c r="D130" s="3" t="s">
        <v>40</v>
      </c>
      <c r="E130" s="3">
        <v>1</v>
      </c>
      <c r="F130" s="3" t="s">
        <v>296</v>
      </c>
      <c r="G130" s="3" t="s">
        <v>26</v>
      </c>
      <c r="H130" s="3" t="s">
        <v>30</v>
      </c>
      <c r="I130" s="3" t="s">
        <v>31</v>
      </c>
      <c r="J130" s="15" t="s">
        <v>46</v>
      </c>
      <c r="K130" s="6" t="s">
        <v>17</v>
      </c>
      <c r="L130" s="7">
        <v>1.85</v>
      </c>
      <c r="M130" s="8">
        <v>1.5</v>
      </c>
      <c r="N130" s="9" t="s">
        <v>23</v>
      </c>
      <c r="O130" s="8">
        <f t="shared" si="10"/>
        <v>259.5</v>
      </c>
      <c r="P130" s="27">
        <f t="shared" si="6"/>
        <v>1.1362500000000004</v>
      </c>
      <c r="Q130" s="10">
        <f t="shared" si="11"/>
        <v>50.753937499999992</v>
      </c>
      <c r="R130" s="11">
        <f t="shared" si="7"/>
        <v>310.25393750000001</v>
      </c>
      <c r="S130" s="12">
        <f t="shared" si="8"/>
        <v>0.5234375</v>
      </c>
      <c r="T130" s="13">
        <f t="shared" si="9"/>
        <v>0.19558357418111755</v>
      </c>
      <c r="U130" s="14">
        <f>COUNTIF(K$3:$K130,1)</f>
        <v>67</v>
      </c>
      <c r="V130">
        <v>128</v>
      </c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</row>
    <row r="131" spans="1:244" ht="12.75" x14ac:dyDescent="0.2">
      <c r="A131" s="3">
        <v>129</v>
      </c>
      <c r="B131" s="4">
        <v>42944</v>
      </c>
      <c r="C131" s="3" t="s">
        <v>297</v>
      </c>
      <c r="D131" s="3" t="s">
        <v>39</v>
      </c>
      <c r="E131" s="3">
        <v>1</v>
      </c>
      <c r="F131" s="3">
        <v>1</v>
      </c>
      <c r="G131" s="3" t="s">
        <v>29</v>
      </c>
      <c r="H131" s="3" t="s">
        <v>30</v>
      </c>
      <c r="I131" s="3" t="s">
        <v>31</v>
      </c>
      <c r="J131" s="5" t="s">
        <v>216</v>
      </c>
      <c r="K131" s="6" t="s">
        <v>16</v>
      </c>
      <c r="L131" s="7">
        <v>3</v>
      </c>
      <c r="M131" s="8">
        <v>1</v>
      </c>
      <c r="N131" s="9" t="s">
        <v>15</v>
      </c>
      <c r="O131" s="8">
        <f t="shared" si="10"/>
        <v>260.5</v>
      </c>
      <c r="P131" s="29">
        <f t="shared" ref="P131:P143" si="12">IF(AND(K131="1",N131="ja"),(M131*L131*0.95)-M131,IF(AND(K131="1",N131="nein"),M131*L131-M131,-M131))</f>
        <v>-1</v>
      </c>
      <c r="Q131" s="10">
        <f t="shared" si="11"/>
        <v>49.753937499999992</v>
      </c>
      <c r="R131" s="11">
        <f t="shared" ref="R131:R143" si="13">O131+Q131</f>
        <v>310.25393750000001</v>
      </c>
      <c r="S131" s="12">
        <f t="shared" ref="S131:S143" si="14">U131/V131</f>
        <v>0.51937984496124034</v>
      </c>
      <c r="T131" s="13">
        <f t="shared" ref="T131:T143" si="15">((R131-O131)/O131)*100%</f>
        <v>0.19099400191938581</v>
      </c>
      <c r="U131" s="14">
        <f>COUNTIF(K$3:$K131,1)</f>
        <v>67</v>
      </c>
      <c r="V131">
        <v>129</v>
      </c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</row>
    <row r="132" spans="1:244" ht="17.25" customHeight="1" x14ac:dyDescent="0.2">
      <c r="A132" s="3">
        <v>130</v>
      </c>
      <c r="B132" s="4">
        <v>42944</v>
      </c>
      <c r="C132" s="3" t="s">
        <v>298</v>
      </c>
      <c r="D132" s="3" t="s">
        <v>40</v>
      </c>
      <c r="E132" s="3">
        <v>1</v>
      </c>
      <c r="F132" s="3" t="s">
        <v>299</v>
      </c>
      <c r="G132" s="3" t="s">
        <v>26</v>
      </c>
      <c r="H132" s="3" t="s">
        <v>30</v>
      </c>
      <c r="I132" s="3" t="s">
        <v>14</v>
      </c>
      <c r="J132" s="5" t="s">
        <v>300</v>
      </c>
      <c r="K132" s="6" t="s">
        <v>16</v>
      </c>
      <c r="L132" s="7">
        <v>1.9</v>
      </c>
      <c r="M132" s="8">
        <v>10</v>
      </c>
      <c r="N132" s="9" t="s">
        <v>23</v>
      </c>
      <c r="O132" s="8">
        <f t="shared" si="10"/>
        <v>270.5</v>
      </c>
      <c r="P132" s="29">
        <f t="shared" si="12"/>
        <v>-10</v>
      </c>
      <c r="Q132" s="10">
        <f t="shared" si="11"/>
        <v>39.753937499999992</v>
      </c>
      <c r="R132" s="11">
        <f t="shared" si="13"/>
        <v>310.25393750000001</v>
      </c>
      <c r="S132" s="12">
        <f t="shared" si="14"/>
        <v>0.51538461538461533</v>
      </c>
      <c r="T132" s="13">
        <f t="shared" si="15"/>
        <v>0.14696464879852128</v>
      </c>
      <c r="U132" s="14">
        <f>COUNTIF(K$3:$K132,1)</f>
        <v>67</v>
      </c>
      <c r="V132">
        <v>130</v>
      </c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</row>
    <row r="133" spans="1:244" ht="17.25" customHeight="1" x14ac:dyDescent="0.2">
      <c r="A133" s="3">
        <v>131</v>
      </c>
      <c r="B133" s="4">
        <v>42944</v>
      </c>
      <c r="C133" s="3" t="s">
        <v>301</v>
      </c>
      <c r="D133" s="3" t="s">
        <v>242</v>
      </c>
      <c r="E133" s="3">
        <v>1</v>
      </c>
      <c r="F133" s="3" t="s">
        <v>302</v>
      </c>
      <c r="G133" s="3" t="s">
        <v>26</v>
      </c>
      <c r="H133" s="3" t="s">
        <v>42</v>
      </c>
      <c r="I133" s="3" t="s">
        <v>14</v>
      </c>
      <c r="J133" s="15" t="s">
        <v>239</v>
      </c>
      <c r="K133" s="6" t="s">
        <v>17</v>
      </c>
      <c r="L133" s="7">
        <v>1.81</v>
      </c>
      <c r="M133" s="8">
        <v>3</v>
      </c>
      <c r="N133" s="9" t="s">
        <v>15</v>
      </c>
      <c r="O133" s="8">
        <f t="shared" si="10"/>
        <v>273.5</v>
      </c>
      <c r="P133" s="27">
        <f t="shared" si="12"/>
        <v>2.4299999999999997</v>
      </c>
      <c r="Q133" s="10">
        <f t="shared" si="11"/>
        <v>42.183937499999992</v>
      </c>
      <c r="R133" s="11">
        <f t="shared" si="13"/>
        <v>315.68393750000001</v>
      </c>
      <c r="S133" s="12">
        <f t="shared" si="14"/>
        <v>0.51908396946564883</v>
      </c>
      <c r="T133" s="13">
        <f t="shared" si="15"/>
        <v>0.15423743144424137</v>
      </c>
      <c r="U133" s="14">
        <f>COUNTIF(K$3:$K133,1)</f>
        <v>68</v>
      </c>
      <c r="V133">
        <v>131</v>
      </c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</row>
    <row r="134" spans="1:244" ht="18" customHeight="1" x14ac:dyDescent="0.2">
      <c r="A134" s="3">
        <v>132</v>
      </c>
      <c r="B134" s="4">
        <v>42944</v>
      </c>
      <c r="C134" s="3" t="s">
        <v>303</v>
      </c>
      <c r="D134" s="3" t="s">
        <v>242</v>
      </c>
      <c r="E134" s="3">
        <v>1</v>
      </c>
      <c r="F134" s="3" t="s">
        <v>108</v>
      </c>
      <c r="G134" s="3" t="s">
        <v>25</v>
      </c>
      <c r="H134" s="3" t="s">
        <v>42</v>
      </c>
      <c r="I134" s="3" t="s">
        <v>14</v>
      </c>
      <c r="J134" s="5" t="s">
        <v>192</v>
      </c>
      <c r="K134" s="6" t="s">
        <v>16</v>
      </c>
      <c r="L134" s="7">
        <v>1.875</v>
      </c>
      <c r="M134" s="8">
        <v>4</v>
      </c>
      <c r="N134" s="9" t="s">
        <v>23</v>
      </c>
      <c r="O134" s="8">
        <f t="shared" ref="O134:O143" si="16">O133+M134</f>
        <v>277.5</v>
      </c>
      <c r="P134" s="29">
        <f t="shared" si="12"/>
        <v>-4</v>
      </c>
      <c r="Q134" s="10">
        <f t="shared" ref="Q134:Q143" si="17">Q133+P134</f>
        <v>38.183937499999992</v>
      </c>
      <c r="R134" s="11">
        <f t="shared" si="13"/>
        <v>315.68393750000001</v>
      </c>
      <c r="S134" s="12">
        <f t="shared" si="14"/>
        <v>0.51515151515151514</v>
      </c>
      <c r="T134" s="13">
        <f t="shared" si="15"/>
        <v>0.13759977477477484</v>
      </c>
      <c r="U134" s="14">
        <f>COUNTIF(K$3:$K134,1)</f>
        <v>68</v>
      </c>
      <c r="V134">
        <v>132</v>
      </c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</row>
    <row r="135" spans="1:244" ht="15" customHeight="1" x14ac:dyDescent="0.2">
      <c r="A135" s="3">
        <v>133</v>
      </c>
      <c r="B135" s="4">
        <v>42944</v>
      </c>
      <c r="C135" s="3" t="s">
        <v>304</v>
      </c>
      <c r="D135" s="3" t="s">
        <v>40</v>
      </c>
      <c r="E135" s="3">
        <v>4</v>
      </c>
      <c r="F135" s="3">
        <v>1</v>
      </c>
      <c r="G135" s="3" t="s">
        <v>26</v>
      </c>
      <c r="H135" s="3" t="s">
        <v>30</v>
      </c>
      <c r="I135" s="3" t="s">
        <v>14</v>
      </c>
      <c r="J135" s="5" t="s">
        <v>305</v>
      </c>
      <c r="K135" s="6" t="s">
        <v>16</v>
      </c>
      <c r="L135" s="7">
        <v>13.5</v>
      </c>
      <c r="M135" s="8">
        <v>0.5</v>
      </c>
      <c r="N135" s="9" t="s">
        <v>23</v>
      </c>
      <c r="O135" s="8">
        <f t="shared" si="16"/>
        <v>278</v>
      </c>
      <c r="P135" s="29">
        <f t="shared" si="12"/>
        <v>-0.5</v>
      </c>
      <c r="Q135" s="10">
        <f t="shared" si="17"/>
        <v>37.683937499999992</v>
      </c>
      <c r="R135" s="11">
        <f t="shared" si="13"/>
        <v>315.68393750000001</v>
      </c>
      <c r="S135" s="12">
        <f t="shared" si="14"/>
        <v>0.51127819548872178</v>
      </c>
      <c r="T135" s="13">
        <f t="shared" si="15"/>
        <v>0.13555373201438853</v>
      </c>
      <c r="U135" s="14">
        <f>COUNTIF(K$3:$K135,1)</f>
        <v>68</v>
      </c>
      <c r="V135">
        <v>133</v>
      </c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</row>
    <row r="136" spans="1:244" ht="15" customHeight="1" x14ac:dyDescent="0.2">
      <c r="A136" s="3">
        <v>134</v>
      </c>
      <c r="B136" s="4">
        <v>42944</v>
      </c>
      <c r="C136" s="3" t="s">
        <v>306</v>
      </c>
      <c r="D136" s="3" t="s">
        <v>40</v>
      </c>
      <c r="E136" s="3">
        <v>1</v>
      </c>
      <c r="F136" s="3" t="s">
        <v>41</v>
      </c>
      <c r="G136" s="3" t="s">
        <v>26</v>
      </c>
      <c r="H136" s="3" t="s">
        <v>30</v>
      </c>
      <c r="I136" s="3" t="s">
        <v>31</v>
      </c>
      <c r="J136" s="5" t="s">
        <v>36</v>
      </c>
      <c r="K136" s="6" t="s">
        <v>16</v>
      </c>
      <c r="L136" s="7">
        <v>2.0499999999999998</v>
      </c>
      <c r="M136" s="8">
        <v>1.5</v>
      </c>
      <c r="N136" s="9" t="s">
        <v>23</v>
      </c>
      <c r="O136" s="8">
        <f t="shared" si="16"/>
        <v>279.5</v>
      </c>
      <c r="P136" s="29">
        <f t="shared" si="12"/>
        <v>-1.5</v>
      </c>
      <c r="Q136" s="10">
        <f t="shared" si="17"/>
        <v>36.183937499999992</v>
      </c>
      <c r="R136" s="11">
        <f t="shared" si="13"/>
        <v>315.68393750000001</v>
      </c>
      <c r="S136" s="12">
        <f t="shared" si="14"/>
        <v>0.5074626865671642</v>
      </c>
      <c r="T136" s="13">
        <f t="shared" si="15"/>
        <v>0.12945952593917714</v>
      </c>
      <c r="U136" s="14">
        <f>COUNTIF(K$3:$K136,1)</f>
        <v>68</v>
      </c>
      <c r="V136">
        <v>134</v>
      </c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</row>
    <row r="137" spans="1:244" ht="15" customHeight="1" x14ac:dyDescent="0.2">
      <c r="A137" s="3">
        <v>135</v>
      </c>
      <c r="B137" s="4">
        <v>42945</v>
      </c>
      <c r="C137" s="3" t="s">
        <v>307</v>
      </c>
      <c r="D137" s="3" t="s">
        <v>242</v>
      </c>
      <c r="E137" s="3">
        <v>1</v>
      </c>
      <c r="F137" s="3">
        <v>1</v>
      </c>
      <c r="G137" s="3" t="s">
        <v>26</v>
      </c>
      <c r="H137" s="3" t="s">
        <v>30</v>
      </c>
      <c r="I137" s="3" t="s">
        <v>14</v>
      </c>
      <c r="J137" s="5" t="s">
        <v>308</v>
      </c>
      <c r="K137" s="6" t="s">
        <v>16</v>
      </c>
      <c r="L137" s="7">
        <v>2</v>
      </c>
      <c r="M137" s="8">
        <v>3</v>
      </c>
      <c r="N137" s="9" t="s">
        <v>15</v>
      </c>
      <c r="O137" s="8">
        <f t="shared" si="16"/>
        <v>282.5</v>
      </c>
      <c r="P137" s="29">
        <f t="shared" si="12"/>
        <v>-3</v>
      </c>
      <c r="Q137" s="10">
        <f t="shared" si="17"/>
        <v>33.183937499999992</v>
      </c>
      <c r="R137" s="11">
        <f t="shared" si="13"/>
        <v>315.68393750000001</v>
      </c>
      <c r="S137" s="12">
        <f t="shared" si="14"/>
        <v>0.50370370370370365</v>
      </c>
      <c r="T137" s="13">
        <f t="shared" si="15"/>
        <v>0.11746526548672571</v>
      </c>
      <c r="U137" s="14">
        <f>COUNTIF(K$3:$K137,1)</f>
        <v>68</v>
      </c>
      <c r="V137">
        <v>135</v>
      </c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</row>
    <row r="138" spans="1:244" ht="16.5" customHeight="1" x14ac:dyDescent="0.2">
      <c r="A138" s="3">
        <v>136</v>
      </c>
      <c r="B138" s="4">
        <v>42945</v>
      </c>
      <c r="C138" s="3" t="s">
        <v>309</v>
      </c>
      <c r="D138" s="3" t="s">
        <v>242</v>
      </c>
      <c r="E138" s="3">
        <v>1</v>
      </c>
      <c r="F138" s="3">
        <v>2</v>
      </c>
      <c r="G138" s="3" t="s">
        <v>26</v>
      </c>
      <c r="H138" s="3" t="s">
        <v>30</v>
      </c>
      <c r="I138" s="3" t="s">
        <v>14</v>
      </c>
      <c r="J138" s="15" t="s">
        <v>195</v>
      </c>
      <c r="K138" s="6" t="s">
        <v>17</v>
      </c>
      <c r="L138" s="7">
        <v>2</v>
      </c>
      <c r="M138" s="8">
        <v>4</v>
      </c>
      <c r="N138" s="9" t="s">
        <v>23</v>
      </c>
      <c r="O138" s="8">
        <f t="shared" si="16"/>
        <v>286.5</v>
      </c>
      <c r="P138" s="27">
        <f t="shared" si="12"/>
        <v>3.5999999999999996</v>
      </c>
      <c r="Q138" s="10">
        <f t="shared" si="17"/>
        <v>36.783937499999993</v>
      </c>
      <c r="R138" s="11">
        <f t="shared" si="13"/>
        <v>323.28393749999998</v>
      </c>
      <c r="S138" s="12">
        <f t="shared" si="14"/>
        <v>0.50735294117647056</v>
      </c>
      <c r="T138" s="13">
        <f t="shared" si="15"/>
        <v>0.12839070680628265</v>
      </c>
      <c r="U138" s="14">
        <f>COUNTIF(K$3:$K138,1)</f>
        <v>69</v>
      </c>
      <c r="V138">
        <v>136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</row>
    <row r="139" spans="1:244" ht="15" customHeight="1" x14ac:dyDescent="0.2">
      <c r="A139" s="3">
        <v>137</v>
      </c>
      <c r="B139" s="4">
        <v>42945</v>
      </c>
      <c r="C139" s="3" t="s">
        <v>310</v>
      </c>
      <c r="D139" s="3" t="s">
        <v>242</v>
      </c>
      <c r="E139" s="3">
        <v>1</v>
      </c>
      <c r="F139" s="3" t="s">
        <v>311</v>
      </c>
      <c r="G139" s="3" t="s">
        <v>26</v>
      </c>
      <c r="H139" s="3" t="s">
        <v>30</v>
      </c>
      <c r="I139" s="3" t="s">
        <v>14</v>
      </c>
      <c r="J139" s="5" t="s">
        <v>37</v>
      </c>
      <c r="K139" s="6" t="s">
        <v>16</v>
      </c>
      <c r="L139" s="7">
        <v>7</v>
      </c>
      <c r="M139" s="8">
        <v>0.5</v>
      </c>
      <c r="N139" s="9" t="s">
        <v>15</v>
      </c>
      <c r="O139" s="8">
        <f t="shared" si="16"/>
        <v>287</v>
      </c>
      <c r="P139" s="29">
        <f t="shared" si="12"/>
        <v>-0.5</v>
      </c>
      <c r="Q139" s="10">
        <f t="shared" si="17"/>
        <v>36.283937499999993</v>
      </c>
      <c r="R139" s="11">
        <f t="shared" si="13"/>
        <v>323.28393749999998</v>
      </c>
      <c r="S139" s="12">
        <f t="shared" si="14"/>
        <v>0.5036496350364964</v>
      </c>
      <c r="T139" s="13">
        <f t="shared" si="15"/>
        <v>0.12642486933797903</v>
      </c>
      <c r="U139" s="14">
        <f>COUNTIF(K$3:$K139,1)</f>
        <v>69</v>
      </c>
      <c r="V139">
        <v>137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</row>
    <row r="140" spans="1:244" ht="25.5" x14ac:dyDescent="0.2">
      <c r="A140" s="3">
        <v>138</v>
      </c>
      <c r="B140" s="4">
        <v>42945</v>
      </c>
      <c r="C140" s="3" t="s">
        <v>312</v>
      </c>
      <c r="D140" s="3" t="s">
        <v>242</v>
      </c>
      <c r="E140" s="3">
        <v>2</v>
      </c>
      <c r="F140" s="3" t="s">
        <v>313</v>
      </c>
      <c r="G140" s="3" t="s">
        <v>25</v>
      </c>
      <c r="H140" s="3" t="s">
        <v>42</v>
      </c>
      <c r="I140" s="3" t="s">
        <v>14</v>
      </c>
      <c r="J140" s="5" t="s">
        <v>314</v>
      </c>
      <c r="K140" s="6" t="s">
        <v>16</v>
      </c>
      <c r="L140" s="7">
        <v>2.2200000000000002</v>
      </c>
      <c r="M140" s="8">
        <v>2</v>
      </c>
      <c r="N140" s="9" t="s">
        <v>15</v>
      </c>
      <c r="O140" s="8">
        <f t="shared" si="16"/>
        <v>289</v>
      </c>
      <c r="P140" s="29">
        <f t="shared" si="12"/>
        <v>-2</v>
      </c>
      <c r="Q140" s="10">
        <f t="shared" si="17"/>
        <v>34.283937499999993</v>
      </c>
      <c r="R140" s="11">
        <f t="shared" si="13"/>
        <v>323.28393749999998</v>
      </c>
      <c r="S140" s="12">
        <f t="shared" si="14"/>
        <v>0.5</v>
      </c>
      <c r="T140" s="13">
        <f t="shared" si="15"/>
        <v>0.11862954152249128</v>
      </c>
      <c r="U140" s="14">
        <f>COUNTIF(K$3:$K140,1)</f>
        <v>69</v>
      </c>
      <c r="V140">
        <v>138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</row>
    <row r="141" spans="1:244" ht="25.5" x14ac:dyDescent="0.2">
      <c r="A141" s="3">
        <v>139</v>
      </c>
      <c r="B141" s="4">
        <v>42945</v>
      </c>
      <c r="C141" s="3" t="s">
        <v>315</v>
      </c>
      <c r="D141" s="3" t="s">
        <v>242</v>
      </c>
      <c r="E141" s="3">
        <v>2</v>
      </c>
      <c r="F141" s="3" t="s">
        <v>155</v>
      </c>
      <c r="G141" s="3" t="s">
        <v>26</v>
      </c>
      <c r="H141" s="3" t="s">
        <v>30</v>
      </c>
      <c r="I141" s="3" t="s">
        <v>14</v>
      </c>
      <c r="J141" s="15" t="s">
        <v>316</v>
      </c>
      <c r="K141" s="6" t="s">
        <v>16</v>
      </c>
      <c r="L141" s="7">
        <v>2.27</v>
      </c>
      <c r="M141" s="8">
        <v>2</v>
      </c>
      <c r="N141" s="9" t="s">
        <v>15</v>
      </c>
      <c r="O141" s="8">
        <f t="shared" si="16"/>
        <v>291</v>
      </c>
      <c r="P141" s="29">
        <f t="shared" si="12"/>
        <v>-2</v>
      </c>
      <c r="Q141" s="10">
        <f t="shared" si="17"/>
        <v>32.283937499999993</v>
      </c>
      <c r="R141" s="11">
        <f t="shared" si="13"/>
        <v>323.28393749999998</v>
      </c>
      <c r="S141" s="12">
        <f t="shared" si="14"/>
        <v>0.49640287769784175</v>
      </c>
      <c r="T141" s="13">
        <f t="shared" si="15"/>
        <v>0.11094136597938137</v>
      </c>
      <c r="U141" s="14">
        <f>COUNTIF(K$3:$K141,1)</f>
        <v>69</v>
      </c>
      <c r="V141">
        <v>139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</row>
    <row r="142" spans="1:244" ht="15.75" customHeight="1" x14ac:dyDescent="0.2">
      <c r="A142" s="3">
        <v>140</v>
      </c>
      <c r="B142" s="4">
        <v>42946</v>
      </c>
      <c r="C142" s="3" t="s">
        <v>317</v>
      </c>
      <c r="D142" s="3" t="s">
        <v>39</v>
      </c>
      <c r="E142" s="3">
        <v>1</v>
      </c>
      <c r="F142" s="3">
        <v>1</v>
      </c>
      <c r="G142" s="3" t="s">
        <v>29</v>
      </c>
      <c r="H142" s="3" t="s">
        <v>42</v>
      </c>
      <c r="I142" s="3" t="s">
        <v>31</v>
      </c>
      <c r="J142" s="15" t="s">
        <v>38</v>
      </c>
      <c r="K142" s="6" t="s">
        <v>17</v>
      </c>
      <c r="L142" s="7">
        <v>1.84</v>
      </c>
      <c r="M142" s="8">
        <v>2</v>
      </c>
      <c r="N142" s="9" t="s">
        <v>15</v>
      </c>
      <c r="O142" s="8">
        <f t="shared" si="16"/>
        <v>293</v>
      </c>
      <c r="P142" s="27">
        <f t="shared" si="12"/>
        <v>1.6800000000000002</v>
      </c>
      <c r="Q142" s="10">
        <f t="shared" si="17"/>
        <v>33.963937499999993</v>
      </c>
      <c r="R142" s="11">
        <f t="shared" si="13"/>
        <v>326.96393749999999</v>
      </c>
      <c r="S142" s="12">
        <f t="shared" si="14"/>
        <v>0.5</v>
      </c>
      <c r="T142" s="13">
        <f t="shared" si="15"/>
        <v>0.11591787542662112</v>
      </c>
      <c r="U142" s="14">
        <f>COUNTIF(K$3:$K142,1)</f>
        <v>70</v>
      </c>
      <c r="V142">
        <v>140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</row>
    <row r="143" spans="1:244" ht="25.5" x14ac:dyDescent="0.2">
      <c r="A143" s="3">
        <v>141</v>
      </c>
      <c r="B143" s="4">
        <v>42947</v>
      </c>
      <c r="C143" s="3" t="s">
        <v>318</v>
      </c>
      <c r="D143" s="3" t="s">
        <v>40</v>
      </c>
      <c r="E143" s="3">
        <v>1</v>
      </c>
      <c r="F143" s="3" t="s">
        <v>319</v>
      </c>
      <c r="G143" s="3" t="s">
        <v>26</v>
      </c>
      <c r="H143" s="3" t="s">
        <v>30</v>
      </c>
      <c r="I143" s="3" t="s">
        <v>31</v>
      </c>
      <c r="J143" s="5" t="s">
        <v>32</v>
      </c>
      <c r="K143" s="6" t="s">
        <v>16</v>
      </c>
      <c r="L143" s="7">
        <v>1.98</v>
      </c>
      <c r="M143" s="8">
        <v>1.5</v>
      </c>
      <c r="N143" s="9" t="s">
        <v>15</v>
      </c>
      <c r="O143" s="8">
        <f t="shared" si="16"/>
        <v>294.5</v>
      </c>
      <c r="P143" s="29">
        <f t="shared" si="12"/>
        <v>-1.5</v>
      </c>
      <c r="Q143" s="24">
        <f t="shared" si="17"/>
        <v>32.463937499999993</v>
      </c>
      <c r="R143" s="25">
        <f t="shared" si="13"/>
        <v>326.96393749999999</v>
      </c>
      <c r="S143" s="34">
        <f t="shared" si="14"/>
        <v>0.49645390070921985</v>
      </c>
      <c r="T143" s="13">
        <f t="shared" si="15"/>
        <v>0.11023408319185055</v>
      </c>
      <c r="U143" s="14">
        <f>COUNTIF(K$3:$K143,1)</f>
        <v>70</v>
      </c>
      <c r="V143">
        <v>141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</row>
  </sheetData>
  <sheetProtection selectLockedCells="1" selectUnlockedCells="1"/>
  <autoFilter ref="A1:IJ143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2017-08-02T11:13:10Z</dcterms:modified>
</cp:coreProperties>
</file>