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bookViews>
    <workbookView xWindow="0" yWindow="0" windowWidth="16380" windowHeight="8190" tabRatio="282"/>
  </bookViews>
  <sheets>
    <sheet name="August" sheetId="1" r:id="rId1"/>
  </sheets>
  <definedNames>
    <definedName name="__Anonymous_Sheet_DB__1">August!#REF!</definedName>
    <definedName name="__xlnm._FilterDatabase" localSheetId="0">August!#REF!</definedName>
    <definedName name="__xlnm._FilterDatabase_1">August!#REF!</definedName>
    <definedName name="_xlnm._FilterDatabase" localSheetId="0" hidden="1">August!$A$1:$IJ$110</definedName>
    <definedName name="Excel_BuiltIn__FilterDatabase" localSheetId="0">August!#REF!</definedName>
    <definedName name="Excel_BuiltIn__FilterDatabase_1">August!#REF!</definedName>
  </definedNames>
  <calcPr calcId="171027"/>
</workbook>
</file>

<file path=xl/calcChain.xml><?xml version="1.0" encoding="utf-8"?>
<calcChain xmlns="http://schemas.openxmlformats.org/spreadsheetml/2006/main">
  <c r="U10" i="1" l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4" i="1"/>
  <c r="U5" i="1"/>
  <c r="U6" i="1"/>
  <c r="U7" i="1"/>
  <c r="U8" i="1"/>
  <c r="U9" i="1"/>
  <c r="U3" i="1"/>
  <c r="S110" i="1" l="1"/>
  <c r="P110" i="1"/>
  <c r="S109" i="1"/>
  <c r="P109" i="1"/>
  <c r="S108" i="1"/>
  <c r="P108" i="1"/>
  <c r="S107" i="1"/>
  <c r="P107" i="1"/>
  <c r="S106" i="1"/>
  <c r="P106" i="1"/>
  <c r="S105" i="1"/>
  <c r="P105" i="1"/>
  <c r="S104" i="1" l="1"/>
  <c r="P104" i="1"/>
  <c r="S103" i="1"/>
  <c r="P103" i="1"/>
  <c r="S102" i="1"/>
  <c r="P102" i="1"/>
  <c r="S101" i="1"/>
  <c r="P101" i="1"/>
  <c r="S100" i="1"/>
  <c r="P100" i="1"/>
  <c r="S99" i="1"/>
  <c r="P99" i="1"/>
  <c r="S98" i="1"/>
  <c r="P98" i="1"/>
  <c r="S97" i="1"/>
  <c r="P97" i="1"/>
  <c r="S96" i="1"/>
  <c r="P96" i="1"/>
  <c r="S95" i="1"/>
  <c r="P95" i="1"/>
  <c r="S94" i="1"/>
  <c r="P94" i="1"/>
  <c r="S93" i="1"/>
  <c r="P93" i="1"/>
  <c r="S92" i="1"/>
  <c r="P92" i="1"/>
  <c r="S91" i="1"/>
  <c r="P91" i="1"/>
  <c r="S90" i="1"/>
  <c r="P90" i="1"/>
  <c r="S89" i="1"/>
  <c r="P89" i="1"/>
  <c r="S88" i="1"/>
  <c r="P88" i="1"/>
  <c r="S87" i="1"/>
  <c r="P87" i="1"/>
  <c r="S86" i="1"/>
  <c r="P86" i="1"/>
  <c r="S85" i="1"/>
  <c r="P85" i="1"/>
  <c r="S84" i="1"/>
  <c r="P84" i="1"/>
  <c r="S83" i="1"/>
  <c r="P83" i="1"/>
  <c r="S82" i="1"/>
  <c r="P82" i="1"/>
  <c r="S81" i="1"/>
  <c r="P81" i="1"/>
  <c r="S80" i="1"/>
  <c r="P80" i="1"/>
  <c r="S79" i="1"/>
  <c r="P79" i="1"/>
  <c r="S78" i="1"/>
  <c r="P78" i="1"/>
  <c r="S77" i="1" l="1"/>
  <c r="P77" i="1"/>
  <c r="S76" i="1"/>
  <c r="P76" i="1"/>
  <c r="S75" i="1"/>
  <c r="P75" i="1"/>
  <c r="S74" i="1"/>
  <c r="P74" i="1"/>
  <c r="S73" i="1"/>
  <c r="P73" i="1"/>
  <c r="S72" i="1"/>
  <c r="P72" i="1"/>
  <c r="S71" i="1"/>
  <c r="P71" i="1"/>
  <c r="S70" i="1"/>
  <c r="P70" i="1"/>
  <c r="S69" i="1"/>
  <c r="P69" i="1"/>
  <c r="S68" i="1"/>
  <c r="P68" i="1"/>
  <c r="S67" i="1"/>
  <c r="P67" i="1"/>
  <c r="S66" i="1"/>
  <c r="P66" i="1"/>
  <c r="S65" i="1"/>
  <c r="P65" i="1"/>
  <c r="S64" i="1"/>
  <c r="P64" i="1"/>
  <c r="S63" i="1"/>
  <c r="P63" i="1"/>
  <c r="S62" i="1"/>
  <c r="P62" i="1"/>
  <c r="S61" i="1"/>
  <c r="P61" i="1"/>
  <c r="S60" i="1"/>
  <c r="P60" i="1"/>
  <c r="S59" i="1"/>
  <c r="P59" i="1"/>
  <c r="S58" i="1"/>
  <c r="P58" i="1"/>
  <c r="S57" i="1"/>
  <c r="P57" i="1"/>
  <c r="S56" i="1"/>
  <c r="P56" i="1"/>
  <c r="S55" i="1"/>
  <c r="P55" i="1"/>
  <c r="S54" i="1"/>
  <c r="P54" i="1"/>
  <c r="S53" i="1"/>
  <c r="P53" i="1"/>
  <c r="S52" i="1"/>
  <c r="P52" i="1"/>
  <c r="S51" i="1" l="1"/>
  <c r="P51" i="1"/>
  <c r="S50" i="1"/>
  <c r="P50" i="1"/>
  <c r="S49" i="1"/>
  <c r="P49" i="1"/>
  <c r="S48" i="1"/>
  <c r="P48" i="1"/>
  <c r="S47" i="1"/>
  <c r="P47" i="1"/>
  <c r="S46" i="1"/>
  <c r="P46" i="1"/>
  <c r="S45" i="1"/>
  <c r="P45" i="1"/>
  <c r="S44" i="1"/>
  <c r="P44" i="1"/>
  <c r="S43" i="1"/>
  <c r="P43" i="1"/>
  <c r="S42" i="1"/>
  <c r="P42" i="1"/>
  <c r="S41" i="1"/>
  <c r="P41" i="1"/>
  <c r="S40" i="1"/>
  <c r="P40" i="1"/>
  <c r="S39" i="1"/>
  <c r="P39" i="1"/>
  <c r="S38" i="1"/>
  <c r="P38" i="1"/>
  <c r="S37" i="1"/>
  <c r="P37" i="1"/>
  <c r="S36" i="1"/>
  <c r="P36" i="1"/>
  <c r="S35" i="1"/>
  <c r="P35" i="1"/>
  <c r="S34" i="1"/>
  <c r="P34" i="1"/>
  <c r="S33" i="1"/>
  <c r="P33" i="1"/>
  <c r="S32" i="1"/>
  <c r="P32" i="1"/>
  <c r="S31" i="1"/>
  <c r="P31" i="1"/>
  <c r="S30" i="1"/>
  <c r="P30" i="1"/>
  <c r="S29" i="1"/>
  <c r="P29" i="1"/>
  <c r="S28" i="1"/>
  <c r="P28" i="1"/>
  <c r="S27" i="1"/>
  <c r="P27" i="1"/>
  <c r="S26" i="1"/>
  <c r="P26" i="1"/>
  <c r="S25" i="1"/>
  <c r="P25" i="1"/>
  <c r="S24" i="1"/>
  <c r="P24" i="1"/>
  <c r="S23" i="1"/>
  <c r="P23" i="1"/>
  <c r="S22" i="1"/>
  <c r="P22" i="1"/>
  <c r="S21" i="1" l="1"/>
  <c r="P21" i="1"/>
  <c r="S20" i="1"/>
  <c r="P20" i="1"/>
  <c r="S19" i="1"/>
  <c r="P19" i="1"/>
  <c r="S18" i="1"/>
  <c r="P18" i="1"/>
  <c r="S17" i="1"/>
  <c r="P17" i="1"/>
  <c r="S16" i="1"/>
  <c r="P16" i="1"/>
  <c r="S15" i="1"/>
  <c r="P15" i="1"/>
  <c r="S14" i="1"/>
  <c r="P14" i="1"/>
  <c r="S13" i="1"/>
  <c r="P13" i="1"/>
  <c r="S12" i="1"/>
  <c r="P12" i="1"/>
  <c r="S11" i="1"/>
  <c r="P11" i="1"/>
  <c r="S10" i="1"/>
  <c r="P10" i="1"/>
  <c r="S9" i="1"/>
  <c r="P9" i="1"/>
  <c r="S8" i="1"/>
  <c r="P8" i="1"/>
  <c r="S7" i="1"/>
  <c r="P7" i="1"/>
  <c r="S6" i="1"/>
  <c r="P6" i="1"/>
  <c r="S5" i="1"/>
  <c r="P5" i="1"/>
  <c r="S4" i="1"/>
  <c r="P4" i="1"/>
  <c r="S3" i="1"/>
  <c r="P3" i="1"/>
  <c r="Q3" i="1" s="1"/>
  <c r="O3" i="1"/>
  <c r="O4" i="1" s="1"/>
  <c r="O5" i="1" s="1"/>
  <c r="O6" i="1" s="1"/>
  <c r="O7" i="1" s="1"/>
  <c r="R3" i="1" l="1"/>
  <c r="T3" i="1" s="1"/>
  <c r="Q4" i="1"/>
  <c r="O8" i="1"/>
  <c r="O9" i="1" l="1"/>
  <c r="Q5" i="1"/>
  <c r="R4" i="1"/>
  <c r="T4" i="1" s="1"/>
  <c r="Q6" i="1" l="1"/>
  <c r="R5" i="1"/>
  <c r="T5" i="1" s="1"/>
  <c r="O10" i="1"/>
  <c r="O11" i="1" l="1"/>
  <c r="Q7" i="1"/>
  <c r="R6" i="1"/>
  <c r="T6" i="1" s="1"/>
  <c r="Q8" i="1" l="1"/>
  <c r="R7" i="1"/>
  <c r="T7" i="1" s="1"/>
  <c r="O12" i="1"/>
  <c r="O13" i="1" l="1"/>
  <c r="Q9" i="1"/>
  <c r="R8" i="1"/>
  <c r="T8" i="1" s="1"/>
  <c r="Q10" i="1" l="1"/>
  <c r="R9" i="1"/>
  <c r="T9" i="1" s="1"/>
  <c r="O14" i="1"/>
  <c r="O15" i="1" l="1"/>
  <c r="Q11" i="1"/>
  <c r="R10" i="1"/>
  <c r="T10" i="1" s="1"/>
  <c r="Q12" i="1" l="1"/>
  <c r="R11" i="1"/>
  <c r="T11" i="1" s="1"/>
  <c r="O16" i="1"/>
  <c r="O17" i="1" l="1"/>
  <c r="Q13" i="1"/>
  <c r="R12" i="1"/>
  <c r="T12" i="1" s="1"/>
  <c r="Q14" i="1" l="1"/>
  <c r="R13" i="1"/>
  <c r="T13" i="1" s="1"/>
  <c r="O18" i="1"/>
  <c r="O19" i="1" l="1"/>
  <c r="Q15" i="1"/>
  <c r="R14" i="1"/>
  <c r="T14" i="1" s="1"/>
  <c r="Q16" i="1" l="1"/>
  <c r="R15" i="1"/>
  <c r="T15" i="1" s="1"/>
  <c r="O20" i="1"/>
  <c r="O21" i="1" l="1"/>
  <c r="O22" i="1" s="1"/>
  <c r="Q17" i="1"/>
  <c r="R16" i="1"/>
  <c r="T16" i="1" s="1"/>
  <c r="O23" i="1" l="1"/>
  <c r="Q18" i="1"/>
  <c r="R17" i="1"/>
  <c r="T17" i="1" s="1"/>
  <c r="O24" i="1" l="1"/>
  <c r="Q19" i="1"/>
  <c r="R18" i="1"/>
  <c r="T18" i="1" s="1"/>
  <c r="O25" i="1" l="1"/>
  <c r="Q20" i="1"/>
  <c r="R19" i="1"/>
  <c r="T19" i="1" s="1"/>
  <c r="O26" i="1" l="1"/>
  <c r="Q21" i="1"/>
  <c r="R20" i="1"/>
  <c r="T20" i="1" s="1"/>
  <c r="R21" i="1" l="1"/>
  <c r="T21" i="1" s="1"/>
  <c r="Q22" i="1"/>
  <c r="O27" i="1"/>
  <c r="O28" i="1" l="1"/>
  <c r="Q23" i="1"/>
  <c r="R22" i="1"/>
  <c r="T22" i="1" s="1"/>
  <c r="Q24" i="1" l="1"/>
  <c r="R23" i="1"/>
  <c r="T23" i="1" s="1"/>
  <c r="O29" i="1"/>
  <c r="O30" i="1" l="1"/>
  <c r="Q25" i="1"/>
  <c r="R24" i="1"/>
  <c r="T24" i="1" s="1"/>
  <c r="Q26" i="1" l="1"/>
  <c r="R25" i="1"/>
  <c r="T25" i="1" s="1"/>
  <c r="O31" i="1"/>
  <c r="O32" i="1" l="1"/>
  <c r="Q27" i="1"/>
  <c r="R26" i="1"/>
  <c r="T26" i="1" s="1"/>
  <c r="Q28" i="1" l="1"/>
  <c r="R27" i="1"/>
  <c r="T27" i="1" s="1"/>
  <c r="O33" i="1"/>
  <c r="O34" i="1" l="1"/>
  <c r="Q29" i="1"/>
  <c r="R28" i="1"/>
  <c r="T28" i="1" s="1"/>
  <c r="Q30" i="1" l="1"/>
  <c r="R29" i="1"/>
  <c r="T29" i="1" s="1"/>
  <c r="O35" i="1"/>
  <c r="O36" i="1" l="1"/>
  <c r="Q31" i="1"/>
  <c r="R30" i="1"/>
  <c r="T30" i="1" s="1"/>
  <c r="Q32" i="1" l="1"/>
  <c r="R31" i="1"/>
  <c r="T31" i="1" s="1"/>
  <c r="O37" i="1"/>
  <c r="O38" i="1" l="1"/>
  <c r="Q33" i="1"/>
  <c r="R32" i="1"/>
  <c r="T32" i="1" s="1"/>
  <c r="Q34" i="1" l="1"/>
  <c r="R33" i="1"/>
  <c r="T33" i="1" s="1"/>
  <c r="O39" i="1"/>
  <c r="O40" i="1" l="1"/>
  <c r="Q35" i="1"/>
  <c r="R34" i="1"/>
  <c r="T34" i="1" s="1"/>
  <c r="Q36" i="1" l="1"/>
  <c r="R35" i="1"/>
  <c r="T35" i="1" s="1"/>
  <c r="O41" i="1"/>
  <c r="O42" i="1" l="1"/>
  <c r="Q37" i="1"/>
  <c r="R36" i="1"/>
  <c r="T36" i="1" s="1"/>
  <c r="Q38" i="1" l="1"/>
  <c r="R37" i="1"/>
  <c r="T37" i="1" s="1"/>
  <c r="O43" i="1"/>
  <c r="O44" i="1" l="1"/>
  <c r="Q39" i="1"/>
  <c r="R38" i="1"/>
  <c r="T38" i="1" s="1"/>
  <c r="Q40" i="1" l="1"/>
  <c r="R39" i="1"/>
  <c r="T39" i="1" s="1"/>
  <c r="O45" i="1"/>
  <c r="O46" i="1" l="1"/>
  <c r="Q41" i="1"/>
  <c r="R40" i="1"/>
  <c r="T40" i="1" s="1"/>
  <c r="Q42" i="1" l="1"/>
  <c r="R41" i="1"/>
  <c r="T41" i="1" s="1"/>
  <c r="O47" i="1"/>
  <c r="O48" i="1" l="1"/>
  <c r="Q43" i="1"/>
  <c r="R42" i="1"/>
  <c r="T42" i="1" s="1"/>
  <c r="Q44" i="1" l="1"/>
  <c r="R43" i="1"/>
  <c r="T43" i="1" s="1"/>
  <c r="O49" i="1"/>
  <c r="O50" i="1" l="1"/>
  <c r="Q45" i="1"/>
  <c r="R44" i="1"/>
  <c r="T44" i="1" s="1"/>
  <c r="Q46" i="1" l="1"/>
  <c r="R45" i="1"/>
  <c r="T45" i="1" s="1"/>
  <c r="O51" i="1"/>
  <c r="O52" i="1" s="1"/>
  <c r="O53" i="1" l="1"/>
  <c r="Q47" i="1"/>
  <c r="R46" i="1"/>
  <c r="T46" i="1" s="1"/>
  <c r="O54" i="1" l="1"/>
  <c r="Q48" i="1"/>
  <c r="R47" i="1"/>
  <c r="T47" i="1" s="1"/>
  <c r="O55" i="1" l="1"/>
  <c r="Q49" i="1"/>
  <c r="R48" i="1"/>
  <c r="T48" i="1" s="1"/>
  <c r="O56" i="1" l="1"/>
  <c r="Q50" i="1"/>
  <c r="R49" i="1"/>
  <c r="T49" i="1" s="1"/>
  <c r="O57" i="1" l="1"/>
  <c r="Q51" i="1"/>
  <c r="R50" i="1"/>
  <c r="T50" i="1" s="1"/>
  <c r="R51" i="1" l="1"/>
  <c r="T51" i="1" s="1"/>
  <c r="Q52" i="1"/>
  <c r="O58" i="1"/>
  <c r="O59" i="1" l="1"/>
  <c r="Q53" i="1"/>
  <c r="R52" i="1"/>
  <c r="T52" i="1" s="1"/>
  <c r="Q54" i="1" l="1"/>
  <c r="R53" i="1"/>
  <c r="T53" i="1" s="1"/>
  <c r="O60" i="1"/>
  <c r="O61" i="1" l="1"/>
  <c r="Q55" i="1"/>
  <c r="R54" i="1"/>
  <c r="T54" i="1" s="1"/>
  <c r="Q56" i="1" l="1"/>
  <c r="R55" i="1"/>
  <c r="T55" i="1" s="1"/>
  <c r="O62" i="1"/>
  <c r="O63" i="1" l="1"/>
  <c r="Q57" i="1"/>
  <c r="R56" i="1"/>
  <c r="T56" i="1" s="1"/>
  <c r="Q58" i="1" l="1"/>
  <c r="R57" i="1"/>
  <c r="T57" i="1" s="1"/>
  <c r="O64" i="1"/>
  <c r="O65" i="1" l="1"/>
  <c r="Q59" i="1"/>
  <c r="R58" i="1"/>
  <c r="T58" i="1" s="1"/>
  <c r="Q60" i="1" l="1"/>
  <c r="R59" i="1"/>
  <c r="T59" i="1" s="1"/>
  <c r="O66" i="1"/>
  <c r="O67" i="1" l="1"/>
  <c r="Q61" i="1"/>
  <c r="R60" i="1"/>
  <c r="T60" i="1" s="1"/>
  <c r="Q62" i="1" l="1"/>
  <c r="R61" i="1"/>
  <c r="T61" i="1" s="1"/>
  <c r="O68" i="1"/>
  <c r="O69" i="1" l="1"/>
  <c r="Q63" i="1"/>
  <c r="R62" i="1"/>
  <c r="T62" i="1" s="1"/>
  <c r="Q64" i="1" l="1"/>
  <c r="R63" i="1"/>
  <c r="T63" i="1" s="1"/>
  <c r="O70" i="1"/>
  <c r="O71" i="1" l="1"/>
  <c r="Q65" i="1"/>
  <c r="R64" i="1"/>
  <c r="T64" i="1" s="1"/>
  <c r="Q66" i="1" l="1"/>
  <c r="R65" i="1"/>
  <c r="T65" i="1" s="1"/>
  <c r="O72" i="1"/>
  <c r="O73" i="1" l="1"/>
  <c r="Q67" i="1"/>
  <c r="R66" i="1"/>
  <c r="T66" i="1" s="1"/>
  <c r="Q68" i="1" l="1"/>
  <c r="R67" i="1"/>
  <c r="T67" i="1" s="1"/>
  <c r="O74" i="1"/>
  <c r="O75" i="1" l="1"/>
  <c r="Q69" i="1"/>
  <c r="R68" i="1"/>
  <c r="T68" i="1" s="1"/>
  <c r="Q70" i="1" l="1"/>
  <c r="R69" i="1"/>
  <c r="T69" i="1" s="1"/>
  <c r="O76" i="1"/>
  <c r="O77" i="1" l="1"/>
  <c r="O78" i="1" s="1"/>
  <c r="Q71" i="1"/>
  <c r="R70" i="1"/>
  <c r="T70" i="1" s="1"/>
  <c r="O79" i="1" l="1"/>
  <c r="Q72" i="1"/>
  <c r="R71" i="1"/>
  <c r="T71" i="1" s="1"/>
  <c r="O80" i="1" l="1"/>
  <c r="Q73" i="1"/>
  <c r="R72" i="1"/>
  <c r="T72" i="1" s="1"/>
  <c r="O81" i="1" l="1"/>
  <c r="Q74" i="1"/>
  <c r="R73" i="1"/>
  <c r="T73" i="1" s="1"/>
  <c r="O82" i="1" l="1"/>
  <c r="Q75" i="1"/>
  <c r="R74" i="1"/>
  <c r="T74" i="1" s="1"/>
  <c r="O83" i="1" l="1"/>
  <c r="Q76" i="1"/>
  <c r="R75" i="1"/>
  <c r="T75" i="1" s="1"/>
  <c r="O84" i="1" l="1"/>
  <c r="Q77" i="1"/>
  <c r="Q78" i="1" s="1"/>
  <c r="R76" i="1"/>
  <c r="T76" i="1" s="1"/>
  <c r="Q79" i="1" l="1"/>
  <c r="R78" i="1"/>
  <c r="T78" i="1" s="1"/>
  <c r="O85" i="1"/>
  <c r="R77" i="1"/>
  <c r="T77" i="1" s="1"/>
  <c r="O86" i="1" l="1"/>
  <c r="Q80" i="1"/>
  <c r="R79" i="1"/>
  <c r="T79" i="1" s="1"/>
  <c r="Q81" i="1" l="1"/>
  <c r="R80" i="1"/>
  <c r="T80" i="1" s="1"/>
  <c r="O87" i="1"/>
  <c r="O88" i="1" l="1"/>
  <c r="Q82" i="1"/>
  <c r="R81" i="1"/>
  <c r="T81" i="1" s="1"/>
  <c r="Q83" i="1" l="1"/>
  <c r="R82" i="1"/>
  <c r="T82" i="1" s="1"/>
  <c r="O89" i="1"/>
  <c r="O90" i="1" l="1"/>
  <c r="Q84" i="1"/>
  <c r="R83" i="1"/>
  <c r="T83" i="1" s="1"/>
  <c r="Q85" i="1" l="1"/>
  <c r="R84" i="1"/>
  <c r="T84" i="1" s="1"/>
  <c r="O91" i="1"/>
  <c r="O92" i="1" l="1"/>
  <c r="Q86" i="1"/>
  <c r="R85" i="1"/>
  <c r="T85" i="1" s="1"/>
  <c r="Q87" i="1" l="1"/>
  <c r="R86" i="1"/>
  <c r="T86" i="1" s="1"/>
  <c r="O93" i="1"/>
  <c r="O94" i="1" l="1"/>
  <c r="Q88" i="1"/>
  <c r="R87" i="1"/>
  <c r="T87" i="1" s="1"/>
  <c r="Q89" i="1" l="1"/>
  <c r="R88" i="1"/>
  <c r="T88" i="1" s="1"/>
  <c r="O95" i="1"/>
  <c r="O96" i="1" l="1"/>
  <c r="Q90" i="1"/>
  <c r="R89" i="1"/>
  <c r="T89" i="1" s="1"/>
  <c r="Q91" i="1" l="1"/>
  <c r="R90" i="1"/>
  <c r="T90" i="1" s="1"/>
  <c r="O97" i="1"/>
  <c r="O98" i="1" l="1"/>
  <c r="Q92" i="1"/>
  <c r="R91" i="1"/>
  <c r="T91" i="1" s="1"/>
  <c r="Q93" i="1" l="1"/>
  <c r="R92" i="1"/>
  <c r="T92" i="1" s="1"/>
  <c r="O99" i="1"/>
  <c r="O100" i="1" l="1"/>
  <c r="Q94" i="1"/>
  <c r="R93" i="1"/>
  <c r="T93" i="1" s="1"/>
  <c r="Q95" i="1" l="1"/>
  <c r="R94" i="1"/>
  <c r="T94" i="1" s="1"/>
  <c r="O101" i="1"/>
  <c r="O102" i="1" l="1"/>
  <c r="Q96" i="1"/>
  <c r="R95" i="1"/>
  <c r="T95" i="1" s="1"/>
  <c r="Q97" i="1" l="1"/>
  <c r="R96" i="1"/>
  <c r="T96" i="1" s="1"/>
  <c r="O103" i="1"/>
  <c r="O104" i="1" l="1"/>
  <c r="O105" i="1" s="1"/>
  <c r="Q98" i="1"/>
  <c r="R97" i="1"/>
  <c r="T97" i="1" s="1"/>
  <c r="O106" i="1" l="1"/>
  <c r="Q99" i="1"/>
  <c r="R98" i="1"/>
  <c r="T98" i="1" s="1"/>
  <c r="O107" i="1" l="1"/>
  <c r="Q100" i="1"/>
  <c r="R99" i="1"/>
  <c r="T99" i="1" s="1"/>
  <c r="O108" i="1" l="1"/>
  <c r="Q101" i="1"/>
  <c r="R100" i="1"/>
  <c r="T100" i="1" s="1"/>
  <c r="O109" i="1" l="1"/>
  <c r="Q102" i="1"/>
  <c r="R101" i="1"/>
  <c r="T101" i="1" s="1"/>
  <c r="O110" i="1" l="1"/>
  <c r="Q103" i="1"/>
  <c r="R102" i="1"/>
  <c r="T102" i="1" s="1"/>
  <c r="Q104" i="1" l="1"/>
  <c r="R103" i="1"/>
  <c r="T103" i="1" s="1"/>
  <c r="R104" i="1" l="1"/>
  <c r="T104" i="1" s="1"/>
  <c r="Q105" i="1"/>
  <c r="Q106" i="1" l="1"/>
  <c r="R105" i="1"/>
  <c r="T105" i="1" s="1"/>
  <c r="Q107" i="1" l="1"/>
  <c r="R106" i="1"/>
  <c r="T106" i="1" s="1"/>
  <c r="Q108" i="1" l="1"/>
  <c r="R107" i="1"/>
  <c r="T107" i="1" s="1"/>
  <c r="Q109" i="1" l="1"/>
  <c r="R108" i="1"/>
  <c r="T108" i="1" s="1"/>
  <c r="Q110" i="1" l="1"/>
  <c r="R110" i="1" s="1"/>
  <c r="T110" i="1" s="1"/>
  <c r="R109" i="1"/>
  <c r="T109" i="1" s="1"/>
</calcChain>
</file>

<file path=xl/sharedStrings.xml><?xml version="1.0" encoding="utf-8"?>
<sst xmlns="http://schemas.openxmlformats.org/spreadsheetml/2006/main" count="956" uniqueCount="278">
  <si>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</si>
  <si>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</si>
  <si>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</si>
  <si>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</si>
  <si>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</si>
  <si>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</si>
  <si>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</si>
  <si>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</si>
  <si>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</si>
  <si>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</si>
  <si>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</si>
  <si>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</si>
  <si>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</si>
  <si>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</si>
  <si>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</si>
  <si>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</si>
  <si>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</si>
  <si>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</si>
  <si>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</si>
  <si>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</si>
  <si>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</si>
  <si>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</si>
  <si>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</si>
  <si>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</si>
  <si>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</si>
  <si>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df</t>
  </si>
  <si>
    <t>ma</t>
  </si>
  <si>
    <t>Fussball</t>
  </si>
  <si>
    <t>da</t>
  </si>
  <si>
    <t>Bet365</t>
  </si>
  <si>
    <t>Live</t>
  </si>
  <si>
    <t>0-1</t>
  </si>
  <si>
    <t>2-0</t>
  </si>
  <si>
    <t>2-1</t>
  </si>
  <si>
    <t>Freundschaftsspiel</t>
  </si>
  <si>
    <t>1x</t>
  </si>
  <si>
    <t>0-8</t>
  </si>
  <si>
    <t>1-0</t>
  </si>
  <si>
    <t>1-2</t>
  </si>
  <si>
    <t>1
1</t>
  </si>
  <si>
    <t>7-1</t>
  </si>
  <si>
    <t>1-3</t>
  </si>
  <si>
    <t>Amateure</t>
  </si>
  <si>
    <t>2 asian -7</t>
  </si>
  <si>
    <t>1 1.Hz</t>
  </si>
  <si>
    <t>Peninsula - Melbourne City
Bayern - Liverpool</t>
  </si>
  <si>
    <t>2. Tor 2
1</t>
  </si>
  <si>
    <r>
      <t xml:space="preserve">0-2
</t>
    </r>
    <r>
      <rPr>
        <b/>
        <sz val="10"/>
        <color rgb="FFFF0000"/>
        <rFont val="Arial"/>
        <family val="2"/>
      </rPr>
      <t>0-3</t>
    </r>
  </si>
  <si>
    <t>Erfurt - Rostock</t>
  </si>
  <si>
    <t>2 asian -0,25</t>
  </si>
  <si>
    <t>Braunschweig - Florenz</t>
  </si>
  <si>
    <t>1.HZ 2</t>
  </si>
  <si>
    <t>Altona - West Ham</t>
  </si>
  <si>
    <t>H2H 2</t>
  </si>
  <si>
    <t>3-3</t>
  </si>
  <si>
    <t>Rovers Darwin - Sydney</t>
  </si>
  <si>
    <t>Bayern - Neapel</t>
  </si>
  <si>
    <t>H2H 2 1. Hz</t>
  </si>
  <si>
    <t>Ecken 2 +2</t>
  </si>
  <si>
    <t>Oberneuland - Vfl Bremen</t>
  </si>
  <si>
    <t>1 asian -0,5</t>
  </si>
  <si>
    <t>4-1</t>
  </si>
  <si>
    <t>Vastese - Benevento
Venedig - Cjarlins Muzane</t>
  </si>
  <si>
    <t>2/2
1/1</t>
  </si>
  <si>
    <r>
      <t>1-1/</t>
    </r>
    <r>
      <rPr>
        <b/>
        <sz val="10"/>
        <color rgb="FF00B050"/>
        <rFont val="Arial"/>
        <family val="2"/>
      </rPr>
      <t>1-3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2-0/3-0</t>
    </r>
  </si>
  <si>
    <t>Aschaffenburg - Schweinfurt II</t>
  </si>
  <si>
    <t>1 asian -1,75</t>
  </si>
  <si>
    <t>Ofner - Sousa
Lautern - Darmstadt</t>
  </si>
  <si>
    <t>2. Satz 2
X2</t>
  </si>
  <si>
    <t>0-2
1-1</t>
  </si>
  <si>
    <t>Schott - Hoffenheim II</t>
  </si>
  <si>
    <t>FC Frankufrt - Schwerin</t>
  </si>
  <si>
    <t>Trier - Dudenhofen
Watzenborn - Steinbach</t>
  </si>
  <si>
    <r>
      <rPr>
        <b/>
        <sz val="10"/>
        <color rgb="FF00B050"/>
        <rFont val="Arial"/>
        <family val="2"/>
      </rPr>
      <t>2-1</t>
    </r>
    <r>
      <rPr>
        <b/>
        <sz val="10"/>
        <color rgb="FFFF0000"/>
        <rFont val="Arial"/>
        <family val="2"/>
      </rPr>
      <t xml:space="preserve">
2-3</t>
    </r>
  </si>
  <si>
    <t>Ginsheim - Waldgirmes</t>
  </si>
  <si>
    <t>Paris - Amiens</t>
  </si>
  <si>
    <t>Gonsenheim - Jägersburg
Regensburg - Nürnberg</t>
  </si>
  <si>
    <t>over 2,5
X2</t>
  </si>
  <si>
    <r>
      <t xml:space="preserve">2-0
</t>
    </r>
    <r>
      <rPr>
        <b/>
        <sz val="10"/>
        <color rgb="FF00B050"/>
        <rFont val="Arial"/>
        <family val="2"/>
      </rPr>
      <t>0-1</t>
    </r>
  </si>
  <si>
    <t>Eintracht - FSV Frankfurt
Fichte Bielefeld - Gütersloh</t>
  </si>
  <si>
    <t>1/1
2</t>
  </si>
  <si>
    <r>
      <rPr>
        <b/>
        <sz val="10"/>
        <color rgb="FF00B050"/>
        <rFont val="Arial"/>
        <family val="2"/>
      </rPr>
      <t>3-0/5-2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1-3</t>
    </r>
  </si>
  <si>
    <t>Arsenal - Chelsea
Zverev - Anderson</t>
  </si>
  <si>
    <t>over 1,5
1</t>
  </si>
  <si>
    <t>1-1
2-0</t>
  </si>
  <si>
    <t>Lepchenko - Ostapenko</t>
  </si>
  <si>
    <t>Tennis</t>
  </si>
  <si>
    <t>Bremerhaven - Bremer SV</t>
  </si>
  <si>
    <t>2 -2,5</t>
  </si>
  <si>
    <t>0-6</t>
  </si>
  <si>
    <t>Burgos - Sociedad 
Vfr Neumünster - TSB Flensburg
Frisia - Weiche II</t>
  </si>
  <si>
    <t>2
1X
X2</t>
  </si>
  <si>
    <t>2-3
2-0
1-5</t>
  </si>
  <si>
    <t>Aguilas - Almeira</t>
  </si>
  <si>
    <t>2 asian -2</t>
  </si>
  <si>
    <t>0-2</t>
  </si>
  <si>
    <t>Rheden - Osnabrück</t>
  </si>
  <si>
    <t>4. Tor 2</t>
  </si>
  <si>
    <t>Caratese - Novara</t>
  </si>
  <si>
    <t>Steinbach - Schott
Karlsruhe - Leverkusen</t>
  </si>
  <si>
    <t>1
2</t>
  </si>
  <si>
    <r>
      <t xml:space="preserve">5-1
</t>
    </r>
    <r>
      <rPr>
        <b/>
        <sz val="10"/>
        <color rgb="FFFF0000"/>
        <rFont val="Arial"/>
        <family val="2"/>
      </rPr>
      <t>0-0</t>
    </r>
  </si>
  <si>
    <t>Bersenbrück - Cloppenburg</t>
  </si>
  <si>
    <t>4-0</t>
  </si>
  <si>
    <t>RW Koblenz - Homburg
Erndtebrück - Eintracht Frankfurt</t>
  </si>
  <si>
    <t>2
2</t>
  </si>
  <si>
    <t>1-3
0-3</t>
  </si>
  <si>
    <t>Koblenz - Dresden</t>
  </si>
  <si>
    <t>2 HC</t>
  </si>
  <si>
    <t>2-3</t>
  </si>
  <si>
    <t>Eichstätt - Bayern II
Reutlingen - Ravensburg
Dassendorf - Rugenbergen</t>
  </si>
  <si>
    <t>2
H2H 2
1</t>
  </si>
  <si>
    <r>
      <rPr>
        <b/>
        <sz val="10"/>
        <color rgb="FF00B050"/>
        <rFont val="Arial"/>
        <family val="2"/>
      </rPr>
      <t>2-3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0" tint="-0.499984740745262"/>
        <rFont val="Arial"/>
        <family val="2"/>
      </rPr>
      <t>1-1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3-0</t>
    </r>
  </si>
  <si>
    <t>Turin - Trapani</t>
  </si>
  <si>
    <t>1 HC</t>
  </si>
  <si>
    <t>6-1</t>
  </si>
  <si>
    <t>Flieden - Watzenborn</t>
  </si>
  <si>
    <t>0-3</t>
  </si>
  <si>
    <t>Wunstorf - Spelle</t>
  </si>
  <si>
    <t>1-1</t>
  </si>
  <si>
    <t>X</t>
  </si>
  <si>
    <t>Steinbach - Fulda</t>
  </si>
  <si>
    <t>Erlangen - Aschaffenburg</t>
  </si>
  <si>
    <t>3-1</t>
  </si>
  <si>
    <t>Weinheim - Bahlinger SC</t>
  </si>
  <si>
    <t>1-4</t>
  </si>
  <si>
    <t>Kombi</t>
  </si>
  <si>
    <t>2/5</t>
  </si>
  <si>
    <t>Waldgirmes - Velmar
Chemnitz - Bayern
Dorfmerkingen - Leipzig</t>
  </si>
  <si>
    <t>1
2 HC
2/2</t>
  </si>
  <si>
    <t>2-0
0-5
0-1/0-5</t>
  </si>
  <si>
    <t>Hassel - Schalke II</t>
  </si>
  <si>
    <t>2 asian -3</t>
  </si>
  <si>
    <t>0-4</t>
  </si>
  <si>
    <t>Erfurt - Hoffenheim</t>
  </si>
  <si>
    <t>2. Tor 2</t>
  </si>
  <si>
    <t>4x 100m WM</t>
  </si>
  <si>
    <t>Leichtathletik</t>
  </si>
  <si>
    <t>USA</t>
  </si>
  <si>
    <t>tipico</t>
  </si>
  <si>
    <t>England</t>
  </si>
  <si>
    <t>Cadby - Taylor
Dorfmerkingen - Leipzig</t>
  </si>
  <si>
    <t>Darts</t>
  </si>
  <si>
    <t>2
2 -4</t>
  </si>
  <si>
    <r>
      <t xml:space="preserve">11-8
</t>
    </r>
    <r>
      <rPr>
        <b/>
        <sz val="10"/>
        <color rgb="FF00B050"/>
        <rFont val="Arial"/>
        <family val="2"/>
      </rPr>
      <t>0-5</t>
    </r>
  </si>
  <si>
    <t>3er Kombi</t>
  </si>
  <si>
    <t>1/3</t>
  </si>
  <si>
    <t>Nöttingen - Bochum
Lübeck - Rehden</t>
  </si>
  <si>
    <t>2/2
1</t>
  </si>
  <si>
    <t>0-2/2-5
2-0</t>
  </si>
  <si>
    <t>Hammer - Siegen</t>
  </si>
  <si>
    <t>0-0</t>
  </si>
  <si>
    <t>Dorfmerkingen - Leipzig</t>
  </si>
  <si>
    <t>2 asian -5,5</t>
  </si>
  <si>
    <t>0-5</t>
  </si>
  <si>
    <t>Landsberg - Vilzing</t>
  </si>
  <si>
    <t>Aschaffenburg - Erlenbach</t>
  </si>
  <si>
    <t>1 asian -1,25</t>
  </si>
  <si>
    <t>Kyrgios - Dolgopolov
Oakleigh - Melbourne Victory</t>
  </si>
  <si>
    <t>1
2/2</t>
  </si>
  <si>
    <t>2-0
1-2/2-5</t>
  </si>
  <si>
    <t>Hiesfeld - Vohwinkel</t>
  </si>
  <si>
    <t>3-2</t>
  </si>
  <si>
    <t>Paderborn U19 - Dortmund U19
Köln U19 - Klosterhardt U19</t>
  </si>
  <si>
    <t>2 HC -1,5
1 HC -1,5</t>
  </si>
  <si>
    <r>
      <t xml:space="preserve">2-2
</t>
    </r>
    <r>
      <rPr>
        <b/>
        <sz val="10"/>
        <color rgb="FF00B050"/>
        <rFont val="Arial"/>
        <family val="2"/>
      </rPr>
      <t>9-0</t>
    </r>
  </si>
  <si>
    <t>Kray - Essen</t>
  </si>
  <si>
    <t>2 asian -1,75</t>
  </si>
  <si>
    <t>Kyrgios - Karlovic
Halep - Sevastova</t>
  </si>
  <si>
    <t>1
2-0</t>
  </si>
  <si>
    <t>2-1
2-0</t>
  </si>
  <si>
    <t>Ederbergland - Dreieich</t>
  </si>
  <si>
    <t>Sand - Eltersdorf</t>
  </si>
  <si>
    <t>2 asian -1</t>
  </si>
  <si>
    <t>Neckarsulm - Freiberg</t>
  </si>
  <si>
    <t>Wegberg - Uerdingen
Süderelbe - Teutonia</t>
  </si>
  <si>
    <t>2 asian -1,25
2</t>
  </si>
  <si>
    <t>1-2
2-0</t>
  </si>
  <si>
    <t>Weiden - Aschaffenburg</t>
  </si>
  <si>
    <t>2-2</t>
  </si>
  <si>
    <t>Malchower - FC Frankfurt</t>
  </si>
  <si>
    <t>Unterhaching U19 - Hoffenheim U19
Verona - Neapel</t>
  </si>
  <si>
    <t>2 asian -1
2</t>
  </si>
  <si>
    <t>2-4
1-3</t>
  </si>
  <si>
    <t>Hamburg - Augsburg
Girona - Atletico</t>
  </si>
  <si>
    <t>over 1,5
2</t>
  </si>
  <si>
    <t>Brandenburger - TB Berlin
Juve - Cagliari</t>
  </si>
  <si>
    <t>2
1</t>
  </si>
  <si>
    <t>Stadtallendorf - St. Kickers</t>
  </si>
  <si>
    <t>5er Kombi</t>
  </si>
  <si>
    <t>Walldorf II - KSC II</t>
  </si>
  <si>
    <t>Ravensburg - Weinheim
Eichede - Wankendorf
La Coruna - Real</t>
  </si>
  <si>
    <t>1
1
2</t>
  </si>
  <si>
    <t>6-2
5-0
0-3</t>
  </si>
  <si>
    <t>Ahlen - Hammer</t>
  </si>
  <si>
    <t>Siegen - Rheine</t>
  </si>
  <si>
    <t>5-2</t>
  </si>
  <si>
    <t>Straelen - Hiesfeld</t>
  </si>
  <si>
    <t>Freiburg - Frankfurt</t>
  </si>
  <si>
    <t>over 2 asian</t>
  </si>
  <si>
    <t>Ingolstadt - Regensburg</t>
  </si>
  <si>
    <t>over 2,5 gelb</t>
  </si>
  <si>
    <t>5</t>
  </si>
  <si>
    <t>Herne - Hassel</t>
  </si>
  <si>
    <t>1-0
2-2</t>
  </si>
  <si>
    <r>
      <t xml:space="preserve">3-1
</t>
    </r>
    <r>
      <rPr>
        <b/>
        <sz val="10"/>
        <color rgb="FF00B050"/>
        <rFont val="Arial"/>
        <family val="2"/>
      </rPr>
      <t>3-0</t>
    </r>
  </si>
  <si>
    <t>3/5</t>
  </si>
  <si>
    <t>Ulm - Hoffenheim II</t>
  </si>
  <si>
    <t>2 H2H</t>
  </si>
  <si>
    <t>Mainz II - Stadtallendorf</t>
  </si>
  <si>
    <t>1 asian -1</t>
  </si>
  <si>
    <t>mousesports - Faze</t>
  </si>
  <si>
    <t>esports</t>
  </si>
  <si>
    <t>2 -3,5</t>
  </si>
  <si>
    <t>16-11</t>
  </si>
  <si>
    <t>Liverpool - Hoffenheim</t>
  </si>
  <si>
    <t>CL</t>
  </si>
  <si>
    <t>4-2</t>
  </si>
  <si>
    <t>Nöttingen - Backnang
Weinheim - Bissingen
Rain - 1860 II</t>
  </si>
  <si>
    <t>1
2
1</t>
  </si>
  <si>
    <r>
      <rPr>
        <b/>
        <sz val="10"/>
        <color rgb="FF00B050"/>
        <rFont val="Arial"/>
        <family val="2"/>
      </rPr>
      <t>4-1
0-2</t>
    </r>
    <r>
      <rPr>
        <b/>
        <sz val="10"/>
        <color rgb="FFFF0000"/>
        <rFont val="Arial"/>
        <family val="2"/>
      </rPr>
      <t xml:space="preserve">
0-1</t>
    </r>
  </si>
  <si>
    <t>Maccabi - Altach
Östersunds - PAOK</t>
  </si>
  <si>
    <t>EL</t>
  </si>
  <si>
    <t>over 3,5
over 0,5</t>
  </si>
  <si>
    <t>2-2
2-0</t>
  </si>
  <si>
    <t>Zenit - Utrecht</t>
  </si>
  <si>
    <t>next Goal 1</t>
  </si>
  <si>
    <t>Austria - Osijek
Midtylland - Apollon</t>
  </si>
  <si>
    <t>Tor 1
over 2,5</t>
  </si>
  <si>
    <t>0-1
1-1</t>
  </si>
  <si>
    <t>Trondheim - Ajax
Marseille - Domzale
Belgrad - Krasnodar</t>
  </si>
  <si>
    <t>zuerst 9 2
over 1,5 Tg
over 1,5</t>
  </si>
  <si>
    <t>11
3-0
2-1</t>
  </si>
  <si>
    <t>0/3</t>
  </si>
  <si>
    <t>FC Frankfurt - Seelow</t>
  </si>
  <si>
    <t>1-7</t>
  </si>
  <si>
    <t>Erndtebrück - Rödinghausen</t>
  </si>
  <si>
    <t>TSB Flensburg - Lagerdorf</t>
  </si>
  <si>
    <t>Aschaffenburg - Gebenach</t>
  </si>
  <si>
    <t>Bournemouth - City
Bremen - Bayern
Alaves - Barca</t>
  </si>
  <si>
    <t>2
2
2</t>
  </si>
  <si>
    <t>1-2
0-2
0-2</t>
  </si>
  <si>
    <t>Ravensburg - Villingen</t>
  </si>
  <si>
    <t>Sandhausen II - Nöttingen</t>
  </si>
  <si>
    <t>2-7</t>
  </si>
  <si>
    <t>Baunatal - Watzenborn</t>
  </si>
  <si>
    <t>Augsburg - Gladbach
Leverkusen - Hoffenheim</t>
  </si>
  <si>
    <t>2 H2H
Tor 2</t>
  </si>
  <si>
    <r>
      <rPr>
        <b/>
        <sz val="10"/>
        <color theme="0" tint="-0.499984740745262"/>
        <rFont val="Arial"/>
        <family val="2"/>
      </rPr>
      <t>2-2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2-2</t>
    </r>
  </si>
  <si>
    <t>Karabackh Wien - First Vienna</t>
  </si>
  <si>
    <t>Waldgirmes - Fulda
Pforzheim - Balingen</t>
  </si>
  <si>
    <t>2-0
2-7</t>
  </si>
  <si>
    <t>Mayweather - McGregor</t>
  </si>
  <si>
    <t>Breinig - Arnoldsweiler</t>
  </si>
  <si>
    <t>Hassel - Marl-Hüls
Hiesfeld - Speldorf</t>
  </si>
  <si>
    <t>2-0
0-0</t>
  </si>
  <si>
    <t>Bergheim - Freialdenhoven
Sion - Basel</t>
  </si>
  <si>
    <t>2
X2</t>
  </si>
  <si>
    <r>
      <t xml:space="preserve">2-0
</t>
    </r>
    <r>
      <rPr>
        <b/>
        <sz val="10"/>
        <color rgb="FF00B050"/>
        <rFont val="Arial"/>
        <family val="2"/>
      </rPr>
      <t>1-1</t>
    </r>
  </si>
  <si>
    <t>Tottenham - Burnley
Hannover - Schalke</t>
  </si>
  <si>
    <r>
      <rPr>
        <b/>
        <sz val="10"/>
        <color rgb="FF00B050"/>
        <rFont val="Arial"/>
        <family val="2"/>
      </rPr>
      <t>10</t>
    </r>
    <r>
      <rPr>
        <b/>
        <sz val="10"/>
        <color rgb="FFFF0000"/>
        <rFont val="Arial"/>
        <family val="2"/>
      </rPr>
      <t xml:space="preserve">
1-0</t>
    </r>
  </si>
  <si>
    <t>Boxen</t>
  </si>
  <si>
    <t>zuerst 7 1
Tor 2</t>
  </si>
  <si>
    <t>Fratangelo - Karlovic</t>
  </si>
  <si>
    <t>over 12,5 2. Set</t>
  </si>
  <si>
    <t>10</t>
  </si>
  <si>
    <t>Offenbach - Bayern
Meerbusch - Düsseldorf</t>
  </si>
  <si>
    <t>1 +2,5
2/2</t>
  </si>
  <si>
    <t>1-4
0-3/2-7</t>
  </si>
  <si>
    <t>Strand - Hamburg
Herkenrath - Köln</t>
  </si>
  <si>
    <t>1 +2,25
2/2</t>
  </si>
  <si>
    <t>0-5
2-1</t>
  </si>
  <si>
    <t>Herkenrath - Köln</t>
  </si>
  <si>
    <t>1. Hz X2</t>
  </si>
  <si>
    <t>Portugal - Färöer
Schweiz - Andorra
Griechenland - Estland</t>
  </si>
  <si>
    <t>WM Quali</t>
  </si>
  <si>
    <t>CR7 2 Tore
2 asian +4,5
1</t>
  </si>
  <si>
    <r>
      <rPr>
        <b/>
        <sz val="10"/>
        <color rgb="FF00B050"/>
        <rFont val="Arial"/>
        <family val="2"/>
      </rPr>
      <t>3
3-0</t>
    </r>
    <r>
      <rPr>
        <b/>
        <sz val="10"/>
        <color rgb="FFFF0000"/>
        <rFont val="Arial"/>
        <family val="2"/>
      </rPr>
      <t xml:space="preserve">
0-0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</si>
</sst>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2" fillId="3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5" borderId="0" xfId="0" applyFill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0" fontId="2" fillId="2" borderId="1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August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8808887029538768E-2"/>
          <c:y val="7.0659335967862044E-2"/>
          <c:w val="0.85399313700588186"/>
          <c:h val="0.8638922993940495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layout>
                <c:manualLayout>
                  <c:x val="-3.1068879736550332E-2"/>
                  <c:y val="1.7943939811267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4"/>
              <c:layout>
                <c:manualLayout>
                  <c:x val="-3.7692029639213018E-2"/>
                  <c:y val="1.5703042661917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layout>
                <c:manualLayout>
                  <c:x val="-2.933098555108939E-2"/>
                  <c:y val="-2.2392208877022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layout>
                <c:manualLayout>
                  <c:x val="-3.4081578782977927E-2"/>
                  <c:y val="2.0184836960616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layout>
                <c:manualLayout>
                  <c:x val="-2.3706978148199311E-2"/>
                  <c:y val="1.49085874574956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01749269645388E-2"/>
                      <c:h val="3.8911888591245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layout>
                <c:manualLayout>
                  <c:x val="-3.6551887263559797E-2"/>
                  <c:y val="-2.911490032507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layout>
                <c:manualLayout>
                  <c:x val="-3.4436547146639816E-2"/>
                  <c:y val="-2.7474271901579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layout>
                <c:manualLayout>
                  <c:x val="-3.2959739681662693E-2"/>
                  <c:y val="1.1471890755923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layout>
                <c:manualLayout>
                  <c:x val="-3.0360649363274129E-2"/>
                  <c:y val="-2.0601419667902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layout>
                <c:manualLayout>
                  <c:x val="-3.6001285760205719E-2"/>
                  <c:y val="-2.2909507445589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layout>
                <c:manualLayout>
                  <c:x val="-4.4655646114411141E-2"/>
                  <c:y val="-2.9765222646138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layout>
                <c:manualLayout>
                  <c:x val="-4.7006178229651819E-3"/>
                  <c:y val="-1.3728567434225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layout>
                <c:manualLayout>
                  <c:x val="-3.1296321877893919E-2"/>
                  <c:y val="1.6053792245041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layout>
                <c:manualLayout>
                  <c:x val="-3.1296321877893919E-2"/>
                  <c:y val="-1.6019518178784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layout>
                <c:manualLayout>
                  <c:x val="-3.389541219628258E-2"/>
                  <c:y val="2.0635693734159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layout>
                <c:manualLayout>
                  <c:x val="-2.479859608192251E-2"/>
                  <c:y val="-1.8310468923343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2"/>
              <c:layout>
                <c:manualLayout>
                  <c:x val="-3.389541219628258E-2"/>
                  <c:y val="-1.8310468923343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6"/>
              <c:layout>
                <c:manualLayout>
                  <c:x val="-3.0604332606929439E-2"/>
                  <c:y val="1.1471890755923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C-4D35-8621-5D0CDB4AE9B5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layout>
                <c:manualLayout>
                  <c:x val="-2.5370395951968088E-2"/>
                  <c:y val="1.3762841500482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layout>
                <c:manualLayout>
                  <c:x val="-2.2771305633579427E-2"/>
                  <c:y val="-1.601951817878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layout>
                <c:manualLayout>
                  <c:x val="-3.0724522007848528E-2"/>
                  <c:y val="-2.27381371143040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3.9821338122208505E-2"/>
                  <c:y val="-2.27381371143044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layout>
                <c:manualLayout>
                  <c:x val="-3.8521792963014126E-2"/>
                  <c:y val="2.3080877776875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2"/>
              <c:layout>
                <c:manualLayout>
                  <c:x val="-4.733618823962794E-3"/>
                  <c:y val="-1.1437616689666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layout>
                <c:manualLayout>
                  <c:x val="-9.9317994607400172E-3"/>
                  <c:y val="-1.6019518178784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yVal>
            <c:numRef>
              <c:f>August!$Q$2:$Q$110</c:f>
              <c:numCache>
                <c:formatCode>General</c:formatCode>
                <c:ptCount val="109"/>
                <c:pt idx="0">
                  <c:v>0</c:v>
                </c:pt>
                <c:pt idx="1">
                  <c:v>-1.5</c:v>
                </c:pt>
                <c:pt idx="2">
                  <c:v>7.4999999999999734E-2</c:v>
                </c:pt>
                <c:pt idx="3">
                  <c:v>1.8274999999999997</c:v>
                </c:pt>
                <c:pt idx="4">
                  <c:v>1.8024999999999998</c:v>
                </c:pt>
                <c:pt idx="5">
                  <c:v>3.8224999999999993</c:v>
                </c:pt>
                <c:pt idx="6">
                  <c:v>5.371999999999999</c:v>
                </c:pt>
                <c:pt idx="7">
                  <c:v>4.371999999999999</c:v>
                </c:pt>
                <c:pt idx="8">
                  <c:v>5.2719999999999985</c:v>
                </c:pt>
                <c:pt idx="9">
                  <c:v>3.7719999999999985</c:v>
                </c:pt>
                <c:pt idx="10">
                  <c:v>4.956999999999999</c:v>
                </c:pt>
                <c:pt idx="11">
                  <c:v>6.1469999999999985</c:v>
                </c:pt>
                <c:pt idx="12">
                  <c:v>7.7469999999999981</c:v>
                </c:pt>
                <c:pt idx="13">
                  <c:v>6.7469999999999981</c:v>
                </c:pt>
                <c:pt idx="14">
                  <c:v>3.7469999999999981</c:v>
                </c:pt>
                <c:pt idx="15">
                  <c:v>6.3494999999999981</c:v>
                </c:pt>
                <c:pt idx="16">
                  <c:v>7.1069999999999984</c:v>
                </c:pt>
                <c:pt idx="17">
                  <c:v>5.6069999999999984</c:v>
                </c:pt>
                <c:pt idx="18">
                  <c:v>6.6069999999999984</c:v>
                </c:pt>
                <c:pt idx="19">
                  <c:v>7.5669999999999984</c:v>
                </c:pt>
                <c:pt idx="20">
                  <c:v>9.6544999999999987</c:v>
                </c:pt>
                <c:pt idx="21">
                  <c:v>11.454499999999999</c:v>
                </c:pt>
                <c:pt idx="22">
                  <c:v>13.408999999999999</c:v>
                </c:pt>
                <c:pt idx="23">
                  <c:v>13.408999999999999</c:v>
                </c:pt>
                <c:pt idx="24">
                  <c:v>15.828999999999999</c:v>
                </c:pt>
                <c:pt idx="25">
                  <c:v>14.328999999999999</c:v>
                </c:pt>
                <c:pt idx="26">
                  <c:v>12.828999999999999</c:v>
                </c:pt>
                <c:pt idx="27">
                  <c:v>13.998999999999999</c:v>
                </c:pt>
                <c:pt idx="28">
                  <c:v>15.273999999999999</c:v>
                </c:pt>
                <c:pt idx="29">
                  <c:v>13.773999999999999</c:v>
                </c:pt>
                <c:pt idx="30">
                  <c:v>14.379</c:v>
                </c:pt>
                <c:pt idx="31">
                  <c:v>15.988999999999999</c:v>
                </c:pt>
                <c:pt idx="32">
                  <c:v>18.779</c:v>
                </c:pt>
                <c:pt idx="33">
                  <c:v>20.388999999999999</c:v>
                </c:pt>
                <c:pt idx="34">
                  <c:v>19.288999999999998</c:v>
                </c:pt>
                <c:pt idx="35">
                  <c:v>22.091149999999999</c:v>
                </c:pt>
                <c:pt idx="36">
                  <c:v>23.311149999999998</c:v>
                </c:pt>
                <c:pt idx="37">
                  <c:v>19.311149999999998</c:v>
                </c:pt>
                <c:pt idx="38">
                  <c:v>21.961149999999996</c:v>
                </c:pt>
                <c:pt idx="39">
                  <c:v>21.461149999999996</c:v>
                </c:pt>
                <c:pt idx="40">
                  <c:v>24.881149999999998</c:v>
                </c:pt>
                <c:pt idx="41">
                  <c:v>27.153649999999999</c:v>
                </c:pt>
                <c:pt idx="42">
                  <c:v>29.711149999999996</c:v>
                </c:pt>
                <c:pt idx="43">
                  <c:v>28.711149999999996</c:v>
                </c:pt>
                <c:pt idx="44">
                  <c:v>27.211149999999996</c:v>
                </c:pt>
                <c:pt idx="45">
                  <c:v>25.211149999999996</c:v>
                </c:pt>
                <c:pt idx="46">
                  <c:v>24.711149999999996</c:v>
                </c:pt>
                <c:pt idx="47">
                  <c:v>26.550149999999995</c:v>
                </c:pt>
                <c:pt idx="48">
                  <c:v>24.550149999999995</c:v>
                </c:pt>
                <c:pt idx="49">
                  <c:v>21.550149999999995</c:v>
                </c:pt>
                <c:pt idx="50">
                  <c:v>23.095149999999997</c:v>
                </c:pt>
                <c:pt idx="51">
                  <c:v>27.095149999999997</c:v>
                </c:pt>
                <c:pt idx="52">
                  <c:v>28.764649999999996</c:v>
                </c:pt>
                <c:pt idx="53">
                  <c:v>30.364649999999997</c:v>
                </c:pt>
                <c:pt idx="54">
                  <c:v>28.364649999999997</c:v>
                </c:pt>
                <c:pt idx="55">
                  <c:v>29.425899999999999</c:v>
                </c:pt>
                <c:pt idx="56">
                  <c:v>30.855899999999998</c:v>
                </c:pt>
                <c:pt idx="57">
                  <c:v>35.111899999999999</c:v>
                </c:pt>
                <c:pt idx="58">
                  <c:v>36.499400000000001</c:v>
                </c:pt>
                <c:pt idx="59">
                  <c:v>35.499400000000001</c:v>
                </c:pt>
                <c:pt idx="60">
                  <c:v>33.999400000000001</c:v>
                </c:pt>
                <c:pt idx="61">
                  <c:v>31.999400000000001</c:v>
                </c:pt>
                <c:pt idx="62">
                  <c:v>35.411900000000003</c:v>
                </c:pt>
                <c:pt idx="63">
                  <c:v>36.667900000000003</c:v>
                </c:pt>
                <c:pt idx="64">
                  <c:v>35.167900000000003</c:v>
                </c:pt>
                <c:pt idx="65">
                  <c:v>33.167900000000003</c:v>
                </c:pt>
                <c:pt idx="66">
                  <c:v>31.667900000000003</c:v>
                </c:pt>
                <c:pt idx="67">
                  <c:v>31.167900000000003</c:v>
                </c:pt>
                <c:pt idx="68">
                  <c:v>32.097900000000003</c:v>
                </c:pt>
                <c:pt idx="69">
                  <c:v>34.785900000000005</c:v>
                </c:pt>
                <c:pt idx="70">
                  <c:v>33.785900000000005</c:v>
                </c:pt>
                <c:pt idx="71">
                  <c:v>32.785900000000005</c:v>
                </c:pt>
                <c:pt idx="72">
                  <c:v>34.660900000000005</c:v>
                </c:pt>
                <c:pt idx="73">
                  <c:v>33.660900000000005</c:v>
                </c:pt>
                <c:pt idx="74">
                  <c:v>34.995900000000006</c:v>
                </c:pt>
                <c:pt idx="75">
                  <c:v>32.495900000000006</c:v>
                </c:pt>
                <c:pt idx="76">
                  <c:v>32.495900000000006</c:v>
                </c:pt>
                <c:pt idx="77">
                  <c:v>29.495900000000006</c:v>
                </c:pt>
                <c:pt idx="78">
                  <c:v>27.995900000000006</c:v>
                </c:pt>
                <c:pt idx="79">
                  <c:v>30.195900000000005</c:v>
                </c:pt>
                <c:pt idx="80">
                  <c:v>29.695900000000005</c:v>
                </c:pt>
                <c:pt idx="81">
                  <c:v>27.695900000000005</c:v>
                </c:pt>
                <c:pt idx="82">
                  <c:v>28.795400000000004</c:v>
                </c:pt>
                <c:pt idx="83">
                  <c:v>27.795400000000004</c:v>
                </c:pt>
                <c:pt idx="84">
                  <c:v>26.795400000000004</c:v>
                </c:pt>
                <c:pt idx="85">
                  <c:v>27.818900000000003</c:v>
                </c:pt>
                <c:pt idx="86">
                  <c:v>27.318900000000003</c:v>
                </c:pt>
                <c:pt idx="87">
                  <c:v>28.668900000000001</c:v>
                </c:pt>
                <c:pt idx="88">
                  <c:v>29.884900000000002</c:v>
                </c:pt>
                <c:pt idx="89">
                  <c:v>31.014900000000001</c:v>
                </c:pt>
                <c:pt idx="90">
                  <c:v>35.844899999999996</c:v>
                </c:pt>
                <c:pt idx="91">
                  <c:v>38.070899999999995</c:v>
                </c:pt>
                <c:pt idx="92">
                  <c:v>39.565899999999992</c:v>
                </c:pt>
                <c:pt idx="93">
                  <c:v>42.128399999999992</c:v>
                </c:pt>
                <c:pt idx="94">
                  <c:v>41.128399999999992</c:v>
                </c:pt>
                <c:pt idx="95">
                  <c:v>41.418399999999991</c:v>
                </c:pt>
                <c:pt idx="96">
                  <c:v>42.843399999999988</c:v>
                </c:pt>
                <c:pt idx="97">
                  <c:v>42.343399999999988</c:v>
                </c:pt>
                <c:pt idx="98">
                  <c:v>40.843399999999988</c:v>
                </c:pt>
                <c:pt idx="99">
                  <c:v>39.843399999999988</c:v>
                </c:pt>
                <c:pt idx="100">
                  <c:v>37.843399999999988</c:v>
                </c:pt>
                <c:pt idx="101">
                  <c:v>36.343399999999988</c:v>
                </c:pt>
                <c:pt idx="102">
                  <c:v>34.843399999999988</c:v>
                </c:pt>
                <c:pt idx="103">
                  <c:v>33.843399999999988</c:v>
                </c:pt>
                <c:pt idx="104">
                  <c:v>32.843399999999988</c:v>
                </c:pt>
                <c:pt idx="105">
                  <c:v>31.343399999999988</c:v>
                </c:pt>
                <c:pt idx="106">
                  <c:v>29.843399999999988</c:v>
                </c:pt>
                <c:pt idx="107">
                  <c:v>31.335899999999988</c:v>
                </c:pt>
                <c:pt idx="108">
                  <c:v>30.835899999999988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110</xdr:row>
      <xdr:rowOff>123825</xdr:rowOff>
    </xdr:from>
    <xdr:to>
      <xdr:col>13</xdr:col>
      <xdr:colOff>371475</xdr:colOff>
      <xdr:row>139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110"/>
  <sheetViews>
    <sheetView tabSelected="1" topLeftCell="C61" zoomScaleNormal="100" workbookViewId="0">
      <selection activeCell="P123" sqref="P123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3.140625" style="1" customWidth="1"/>
    <col min="4" max="4" width="18.42578125" style="1" customWidth="1"/>
    <col min="5" max="5" width="6.42578125" style="1" customWidth="1"/>
    <col min="6" max="6" width="19" style="1" customWidth="1"/>
    <col min="7" max="8" width="9.28515625" style="1" customWidth="1"/>
    <col min="9" max="10" width="9.140625" style="1" customWidth="1"/>
    <col min="11" max="244" width="9.140625" style="2" customWidth="1"/>
  </cols>
  <sheetData>
    <row r="1" spans="1:244" s="26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 t="s">
        <v>18</v>
      </c>
      <c r="L1" s="16" t="s">
        <v>7</v>
      </c>
      <c r="M1" s="16" t="s">
        <v>22</v>
      </c>
      <c r="N1" s="16" t="s">
        <v>8</v>
      </c>
      <c r="O1" s="16" t="s">
        <v>9</v>
      </c>
      <c r="P1" s="16" t="s">
        <v>19</v>
      </c>
      <c r="Q1" s="30" t="s">
        <v>10</v>
      </c>
      <c r="R1" s="31" t="s">
        <v>11</v>
      </c>
      <c r="S1" s="32" t="s">
        <v>12</v>
      </c>
      <c r="T1" s="21" t="s">
        <v>13</v>
      </c>
      <c r="U1" s="22" t="s">
        <v>20</v>
      </c>
      <c r="V1" s="23" t="s">
        <v>21</v>
      </c>
    </row>
    <row r="2" spans="1:244" s="26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6"/>
      <c r="M2" s="16"/>
      <c r="N2" s="16"/>
      <c r="O2" s="16"/>
      <c r="P2" s="16"/>
      <c r="Q2" s="18">
        <v>0</v>
      </c>
      <c r="R2" s="19"/>
      <c r="S2" s="20"/>
      <c r="T2" s="21"/>
      <c r="U2" s="29"/>
      <c r="V2" s="29"/>
    </row>
    <row r="3" spans="1:244" ht="30.75" customHeight="1" x14ac:dyDescent="0.2">
      <c r="A3" s="3">
        <v>1</v>
      </c>
      <c r="B3" s="4">
        <v>42948</v>
      </c>
      <c r="C3" s="3" t="s">
        <v>45</v>
      </c>
      <c r="D3" s="3" t="s">
        <v>34</v>
      </c>
      <c r="E3" s="3">
        <v>2</v>
      </c>
      <c r="F3" s="3" t="s">
        <v>46</v>
      </c>
      <c r="G3" s="3" t="s">
        <v>28</v>
      </c>
      <c r="H3" s="3" t="s">
        <v>29</v>
      </c>
      <c r="I3" s="3" t="s">
        <v>30</v>
      </c>
      <c r="J3" s="15" t="s">
        <v>47</v>
      </c>
      <c r="K3" s="6" t="s">
        <v>16</v>
      </c>
      <c r="L3" s="8">
        <v>2.04</v>
      </c>
      <c r="M3" s="8">
        <v>1.5</v>
      </c>
      <c r="N3" s="9" t="s">
        <v>23</v>
      </c>
      <c r="O3" s="8">
        <f>M3</f>
        <v>1.5</v>
      </c>
      <c r="P3" s="28">
        <f t="shared" ref="P3:P66" si="0">IF(AND(K3="1",N3="ja"),(M3*L3*0.95)-M3,IF(AND(K3="1",N3="nein"),M3*L3-M3,-M3))</f>
        <v>-1.5</v>
      </c>
      <c r="Q3" s="10">
        <f>P3</f>
        <v>-1.5</v>
      </c>
      <c r="R3" s="11">
        <f t="shared" ref="R3:R66" si="1">O3+Q3</f>
        <v>0</v>
      </c>
      <c r="S3" s="12">
        <f t="shared" ref="S3:S66" si="2">U3/V3</f>
        <v>0</v>
      </c>
      <c r="T3" s="13">
        <f t="shared" ref="T3:T66" si="3">((R3-O3)/O3)*100%</f>
        <v>-1</v>
      </c>
      <c r="U3" s="14">
        <f>COUNTIF(K$2:$K3,1)</f>
        <v>0</v>
      </c>
      <c r="V3">
        <v>1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spans="1:244" ht="18" customHeight="1" x14ac:dyDescent="0.2">
      <c r="A4" s="3">
        <v>2</v>
      </c>
      <c r="B4" s="4">
        <v>42948</v>
      </c>
      <c r="C4" s="3" t="s">
        <v>48</v>
      </c>
      <c r="D4" s="3" t="s">
        <v>27</v>
      </c>
      <c r="E4" s="3">
        <v>1</v>
      </c>
      <c r="F4" s="3" t="s">
        <v>49</v>
      </c>
      <c r="G4" s="3" t="s">
        <v>28</v>
      </c>
      <c r="H4" s="3" t="s">
        <v>35</v>
      </c>
      <c r="I4" s="3" t="s">
        <v>14</v>
      </c>
      <c r="J4" s="15" t="s">
        <v>31</v>
      </c>
      <c r="K4" s="6" t="s">
        <v>17</v>
      </c>
      <c r="L4" s="8">
        <v>2.0499999999999998</v>
      </c>
      <c r="M4" s="8">
        <v>1.5</v>
      </c>
      <c r="N4" s="9" t="s">
        <v>15</v>
      </c>
      <c r="O4" s="8">
        <f>O3+M4</f>
        <v>3</v>
      </c>
      <c r="P4" s="36">
        <f t="shared" si="0"/>
        <v>1.5749999999999997</v>
      </c>
      <c r="Q4" s="10">
        <f>Q3+P4</f>
        <v>7.4999999999999734E-2</v>
      </c>
      <c r="R4" s="11">
        <f t="shared" si="1"/>
        <v>3.0749999999999997</v>
      </c>
      <c r="S4" s="12">
        <f t="shared" si="2"/>
        <v>0.5</v>
      </c>
      <c r="T4" s="13">
        <f t="shared" si="3"/>
        <v>2.4999999999999911E-2</v>
      </c>
      <c r="U4" s="14">
        <f>COUNTIF(K$2:$K4,1)</f>
        <v>1</v>
      </c>
      <c r="V4">
        <v>2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spans="1:244" ht="17.25" customHeight="1" x14ac:dyDescent="0.2">
      <c r="A5" s="3">
        <v>3</v>
      </c>
      <c r="B5" s="4">
        <v>42948</v>
      </c>
      <c r="C5" s="3" t="s">
        <v>50</v>
      </c>
      <c r="D5" s="3" t="s">
        <v>34</v>
      </c>
      <c r="E5" s="3">
        <v>1</v>
      </c>
      <c r="F5" s="3" t="s">
        <v>51</v>
      </c>
      <c r="G5" s="3" t="s">
        <v>26</v>
      </c>
      <c r="H5" s="3" t="s">
        <v>29</v>
      </c>
      <c r="I5" s="3" t="s">
        <v>14</v>
      </c>
      <c r="J5" s="15" t="s">
        <v>38</v>
      </c>
      <c r="K5" s="6" t="s">
        <v>17</v>
      </c>
      <c r="L5" s="7">
        <v>1.9750000000000001</v>
      </c>
      <c r="M5" s="8">
        <v>2</v>
      </c>
      <c r="N5" s="9" t="s">
        <v>23</v>
      </c>
      <c r="O5" s="8">
        <f>O4+M5</f>
        <v>5</v>
      </c>
      <c r="P5" s="27">
        <f t="shared" si="0"/>
        <v>1.7524999999999999</v>
      </c>
      <c r="Q5" s="10">
        <f>Q4+P5</f>
        <v>1.8274999999999997</v>
      </c>
      <c r="R5" s="11">
        <f t="shared" si="1"/>
        <v>6.8274999999999997</v>
      </c>
      <c r="S5" s="12">
        <f t="shared" si="2"/>
        <v>0.66666666666666663</v>
      </c>
      <c r="T5" s="13">
        <f t="shared" si="3"/>
        <v>0.36549999999999994</v>
      </c>
      <c r="U5" s="14">
        <f>COUNTIF(K$2:$K5,1)</f>
        <v>2</v>
      </c>
      <c r="V5">
        <v>3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spans="1:244" ht="17.25" customHeight="1" x14ac:dyDescent="0.2">
      <c r="A6" s="3">
        <v>4</v>
      </c>
      <c r="B6" s="4">
        <v>42948</v>
      </c>
      <c r="C6" s="3" t="s">
        <v>52</v>
      </c>
      <c r="D6" s="3" t="s">
        <v>34</v>
      </c>
      <c r="E6" s="3">
        <v>1</v>
      </c>
      <c r="F6" s="3" t="s">
        <v>53</v>
      </c>
      <c r="G6" s="3" t="s">
        <v>28</v>
      </c>
      <c r="H6" s="3" t="s">
        <v>29</v>
      </c>
      <c r="I6" s="3" t="s">
        <v>30</v>
      </c>
      <c r="J6" s="35" t="s">
        <v>54</v>
      </c>
      <c r="K6" s="6" t="s">
        <v>17</v>
      </c>
      <c r="L6" s="7">
        <v>1</v>
      </c>
      <c r="M6" s="8">
        <v>0.5</v>
      </c>
      <c r="N6" s="9" t="s">
        <v>23</v>
      </c>
      <c r="O6" s="8">
        <f t="shared" ref="O6:O69" si="4">O5+M6</f>
        <v>5.5</v>
      </c>
      <c r="P6" s="34">
        <f t="shared" si="0"/>
        <v>-2.5000000000000022E-2</v>
      </c>
      <c r="Q6" s="10">
        <f t="shared" ref="Q6:Q69" si="5">Q5+P6</f>
        <v>1.8024999999999998</v>
      </c>
      <c r="R6" s="11">
        <f t="shared" si="1"/>
        <v>7.3025000000000002</v>
      </c>
      <c r="S6" s="12">
        <f t="shared" si="2"/>
        <v>0.75</v>
      </c>
      <c r="T6" s="13">
        <f t="shared" si="3"/>
        <v>0.32772727272727276</v>
      </c>
      <c r="U6" s="14">
        <f>COUNTIF(K$2:$K6,1)</f>
        <v>3</v>
      </c>
      <c r="V6">
        <v>4</v>
      </c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spans="1:244" ht="18" customHeight="1" x14ac:dyDescent="0.2">
      <c r="A7" s="3">
        <v>5</v>
      </c>
      <c r="B7" s="4">
        <v>42949</v>
      </c>
      <c r="C7" s="3" t="s">
        <v>55</v>
      </c>
      <c r="D7" s="3" t="s">
        <v>27</v>
      </c>
      <c r="E7" s="3">
        <v>1</v>
      </c>
      <c r="F7" s="3" t="s">
        <v>43</v>
      </c>
      <c r="G7" s="3" t="s">
        <v>28</v>
      </c>
      <c r="H7" s="3" t="s">
        <v>35</v>
      </c>
      <c r="I7" s="3" t="s">
        <v>14</v>
      </c>
      <c r="J7" s="15" t="s">
        <v>36</v>
      </c>
      <c r="K7" s="6" t="s">
        <v>17</v>
      </c>
      <c r="L7" s="7">
        <v>2.0099999999999998</v>
      </c>
      <c r="M7" s="8">
        <v>2</v>
      </c>
      <c r="N7" s="9" t="s">
        <v>15</v>
      </c>
      <c r="O7" s="8">
        <f t="shared" si="4"/>
        <v>7.5</v>
      </c>
      <c r="P7" s="27">
        <f t="shared" si="0"/>
        <v>2.0199999999999996</v>
      </c>
      <c r="Q7" s="10">
        <f t="shared" si="5"/>
        <v>3.8224999999999993</v>
      </c>
      <c r="R7" s="11">
        <f t="shared" si="1"/>
        <v>11.3225</v>
      </c>
      <c r="S7" s="12">
        <f t="shared" si="2"/>
        <v>0.8</v>
      </c>
      <c r="T7" s="13">
        <f t="shared" si="3"/>
        <v>0.5096666666666666</v>
      </c>
      <c r="U7" s="14">
        <f>COUNTIF(K$2:$K7,1)</f>
        <v>4</v>
      </c>
      <c r="V7">
        <v>5</v>
      </c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ht="16.5" customHeight="1" x14ac:dyDescent="0.2">
      <c r="A8" s="3">
        <v>6</v>
      </c>
      <c r="B8" s="4">
        <v>42949</v>
      </c>
      <c r="C8" s="3" t="s">
        <v>56</v>
      </c>
      <c r="D8" s="3" t="s">
        <v>34</v>
      </c>
      <c r="E8" s="3">
        <v>1</v>
      </c>
      <c r="F8" s="3" t="s">
        <v>57</v>
      </c>
      <c r="G8" s="3" t="s">
        <v>25</v>
      </c>
      <c r="H8" s="3" t="s">
        <v>29</v>
      </c>
      <c r="I8" s="3" t="s">
        <v>14</v>
      </c>
      <c r="J8" s="15" t="s">
        <v>31</v>
      </c>
      <c r="K8" s="6" t="s">
        <v>17</v>
      </c>
      <c r="L8" s="7">
        <v>2.14</v>
      </c>
      <c r="M8" s="8">
        <v>1.5</v>
      </c>
      <c r="N8" s="9" t="s">
        <v>23</v>
      </c>
      <c r="O8" s="8">
        <f t="shared" si="4"/>
        <v>9</v>
      </c>
      <c r="P8" s="27">
        <f t="shared" si="0"/>
        <v>1.5494999999999997</v>
      </c>
      <c r="Q8" s="10">
        <f t="shared" si="5"/>
        <v>5.371999999999999</v>
      </c>
      <c r="R8" s="11">
        <f t="shared" si="1"/>
        <v>14.372</v>
      </c>
      <c r="S8" s="12">
        <f t="shared" si="2"/>
        <v>0.83333333333333337</v>
      </c>
      <c r="T8" s="13">
        <f t="shared" si="3"/>
        <v>0.59688888888888891</v>
      </c>
      <c r="U8" s="14">
        <f>COUNTIF(K$2:$K8,1)</f>
        <v>5</v>
      </c>
      <c r="V8">
        <v>6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 ht="16.5" customHeight="1" x14ac:dyDescent="0.2">
      <c r="A9" s="3">
        <v>7</v>
      </c>
      <c r="B9" s="4">
        <v>42949</v>
      </c>
      <c r="C9" s="3" t="s">
        <v>56</v>
      </c>
      <c r="D9" s="3" t="s">
        <v>34</v>
      </c>
      <c r="E9" s="3">
        <v>1</v>
      </c>
      <c r="F9" s="3" t="s">
        <v>58</v>
      </c>
      <c r="G9" s="3" t="s">
        <v>28</v>
      </c>
      <c r="H9" s="3" t="s">
        <v>35</v>
      </c>
      <c r="I9" s="3" t="s">
        <v>14</v>
      </c>
      <c r="J9" s="5" t="s">
        <v>40</v>
      </c>
      <c r="K9" s="6" t="s">
        <v>16</v>
      </c>
      <c r="L9" s="7">
        <v>1.81</v>
      </c>
      <c r="M9" s="8">
        <v>1</v>
      </c>
      <c r="N9" s="9" t="s">
        <v>15</v>
      </c>
      <c r="O9" s="8">
        <f t="shared" si="4"/>
        <v>10</v>
      </c>
      <c r="P9" s="28">
        <f t="shared" si="0"/>
        <v>-1</v>
      </c>
      <c r="Q9" s="10">
        <f t="shared" si="5"/>
        <v>4.371999999999999</v>
      </c>
      <c r="R9" s="11">
        <f t="shared" si="1"/>
        <v>14.372</v>
      </c>
      <c r="S9" s="12">
        <f t="shared" si="2"/>
        <v>0.7142857142857143</v>
      </c>
      <c r="T9" s="13">
        <f t="shared" si="3"/>
        <v>0.43719999999999998</v>
      </c>
      <c r="U9" s="14">
        <f>COUNTIF(K$2:$K9,1)</f>
        <v>5</v>
      </c>
      <c r="V9">
        <v>7</v>
      </c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ht="15" customHeight="1" x14ac:dyDescent="0.2">
      <c r="A10" s="3">
        <v>8</v>
      </c>
      <c r="B10" s="4">
        <v>42949</v>
      </c>
      <c r="C10" s="3" t="s">
        <v>59</v>
      </c>
      <c r="D10" s="3" t="s">
        <v>42</v>
      </c>
      <c r="E10" s="3">
        <v>1</v>
      </c>
      <c r="F10" s="3" t="s">
        <v>60</v>
      </c>
      <c r="G10" s="3" t="s">
        <v>26</v>
      </c>
      <c r="H10" s="3" t="s">
        <v>29</v>
      </c>
      <c r="I10" s="3" t="s">
        <v>30</v>
      </c>
      <c r="J10" s="15" t="s">
        <v>61</v>
      </c>
      <c r="K10" s="6" t="s">
        <v>17</v>
      </c>
      <c r="L10" s="7">
        <v>2</v>
      </c>
      <c r="M10" s="8">
        <v>1</v>
      </c>
      <c r="N10" s="9" t="s">
        <v>23</v>
      </c>
      <c r="O10" s="8">
        <f t="shared" si="4"/>
        <v>11</v>
      </c>
      <c r="P10" s="27">
        <f t="shared" si="0"/>
        <v>0.89999999999999991</v>
      </c>
      <c r="Q10" s="10">
        <f t="shared" si="5"/>
        <v>5.2719999999999985</v>
      </c>
      <c r="R10" s="11">
        <f t="shared" si="1"/>
        <v>16.271999999999998</v>
      </c>
      <c r="S10" s="12">
        <f t="shared" si="2"/>
        <v>0.75</v>
      </c>
      <c r="T10" s="13">
        <f t="shared" si="3"/>
        <v>0.47927272727272713</v>
      </c>
      <c r="U10" s="14">
        <f>COUNTIF(K$2:$K10,1)</f>
        <v>6</v>
      </c>
      <c r="V10">
        <v>8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ht="27" customHeight="1" x14ac:dyDescent="0.2">
      <c r="A11" s="3">
        <v>9</v>
      </c>
      <c r="B11" s="4">
        <v>42950</v>
      </c>
      <c r="C11" s="3" t="s">
        <v>62</v>
      </c>
      <c r="D11" s="3" t="s">
        <v>34</v>
      </c>
      <c r="E11" s="3">
        <v>2</v>
      </c>
      <c r="F11" s="3" t="s">
        <v>63</v>
      </c>
      <c r="G11" s="3" t="s">
        <v>26</v>
      </c>
      <c r="H11" s="3" t="s">
        <v>29</v>
      </c>
      <c r="I11" s="3" t="s">
        <v>14</v>
      </c>
      <c r="J11" s="5" t="s">
        <v>64</v>
      </c>
      <c r="K11" s="6" t="s">
        <v>16</v>
      </c>
      <c r="L11" s="7">
        <v>2.1</v>
      </c>
      <c r="M11" s="8">
        <v>1.5</v>
      </c>
      <c r="N11" s="9" t="s">
        <v>23</v>
      </c>
      <c r="O11" s="8">
        <f t="shared" si="4"/>
        <v>12.5</v>
      </c>
      <c r="P11" s="28">
        <f t="shared" si="0"/>
        <v>-1.5</v>
      </c>
      <c r="Q11" s="10">
        <f t="shared" si="5"/>
        <v>3.7719999999999985</v>
      </c>
      <c r="R11" s="11">
        <f t="shared" si="1"/>
        <v>16.271999999999998</v>
      </c>
      <c r="S11" s="12">
        <f t="shared" si="2"/>
        <v>0.66666666666666663</v>
      </c>
      <c r="T11" s="13">
        <f t="shared" si="3"/>
        <v>0.30175999999999986</v>
      </c>
      <c r="U11" s="14">
        <f>COUNTIF(K$2:$K11,1)</f>
        <v>6</v>
      </c>
      <c r="V11">
        <v>9</v>
      </c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 ht="18" customHeight="1" x14ac:dyDescent="0.2">
      <c r="A12" s="3">
        <v>10</v>
      </c>
      <c r="B12" s="4">
        <v>42951</v>
      </c>
      <c r="C12" s="3" t="s">
        <v>65</v>
      </c>
      <c r="D12" s="3" t="s">
        <v>42</v>
      </c>
      <c r="E12" s="3">
        <v>1</v>
      </c>
      <c r="F12" s="3" t="s">
        <v>66</v>
      </c>
      <c r="G12" s="3" t="s">
        <v>26</v>
      </c>
      <c r="H12" s="3" t="s">
        <v>35</v>
      </c>
      <c r="I12" s="3" t="s">
        <v>14</v>
      </c>
      <c r="J12" s="15" t="s">
        <v>32</v>
      </c>
      <c r="K12" s="6" t="s">
        <v>17</v>
      </c>
      <c r="L12" s="7">
        <v>1.395</v>
      </c>
      <c r="M12" s="8">
        <v>3</v>
      </c>
      <c r="N12" s="9" t="s">
        <v>15</v>
      </c>
      <c r="O12" s="8">
        <f t="shared" si="4"/>
        <v>15.5</v>
      </c>
      <c r="P12" s="27">
        <f t="shared" si="0"/>
        <v>1.1850000000000005</v>
      </c>
      <c r="Q12" s="10">
        <f t="shared" si="5"/>
        <v>4.956999999999999</v>
      </c>
      <c r="R12" s="11">
        <f t="shared" si="1"/>
        <v>20.457000000000001</v>
      </c>
      <c r="S12" s="12">
        <f t="shared" si="2"/>
        <v>0.7</v>
      </c>
      <c r="T12" s="13">
        <f t="shared" si="3"/>
        <v>0.31980645161290328</v>
      </c>
      <c r="U12" s="14">
        <f>COUNTIF(K$2:$K12,1)</f>
        <v>7</v>
      </c>
      <c r="V12">
        <v>10</v>
      </c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 ht="25.5" x14ac:dyDescent="0.2">
      <c r="A13" s="3">
        <v>11</v>
      </c>
      <c r="B13" s="4">
        <v>42951</v>
      </c>
      <c r="C13" s="3" t="s">
        <v>67</v>
      </c>
      <c r="D13" s="3" t="s">
        <v>86</v>
      </c>
      <c r="E13" s="3">
        <v>2</v>
      </c>
      <c r="F13" s="3" t="s">
        <v>68</v>
      </c>
      <c r="G13" s="3" t="s">
        <v>28</v>
      </c>
      <c r="H13" s="3" t="s">
        <v>35</v>
      </c>
      <c r="I13" s="3" t="s">
        <v>14</v>
      </c>
      <c r="J13" s="15" t="s">
        <v>69</v>
      </c>
      <c r="K13" s="6" t="s">
        <v>17</v>
      </c>
      <c r="L13" s="7">
        <v>2.19</v>
      </c>
      <c r="M13" s="8">
        <v>1</v>
      </c>
      <c r="N13" s="9" t="s">
        <v>15</v>
      </c>
      <c r="O13" s="8">
        <f t="shared" si="4"/>
        <v>16.5</v>
      </c>
      <c r="P13" s="27">
        <f t="shared" si="0"/>
        <v>1.19</v>
      </c>
      <c r="Q13" s="10">
        <f t="shared" si="5"/>
        <v>6.1469999999999985</v>
      </c>
      <c r="R13" s="11">
        <f t="shared" si="1"/>
        <v>22.646999999999998</v>
      </c>
      <c r="S13" s="12">
        <f t="shared" si="2"/>
        <v>0.72727272727272729</v>
      </c>
      <c r="T13" s="13">
        <f t="shared" si="3"/>
        <v>0.37254545454545446</v>
      </c>
      <c r="U13" s="14">
        <f>COUNTIF(K$2:$K13,1)</f>
        <v>8</v>
      </c>
      <c r="V13">
        <v>11</v>
      </c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ht="16.5" customHeight="1" x14ac:dyDescent="0.2">
      <c r="A14" s="3">
        <v>12</v>
      </c>
      <c r="B14" s="4">
        <v>42952</v>
      </c>
      <c r="C14" s="3" t="s">
        <v>70</v>
      </c>
      <c r="D14" s="3" t="s">
        <v>42</v>
      </c>
      <c r="E14" s="3">
        <v>1</v>
      </c>
      <c r="F14" s="3">
        <v>2</v>
      </c>
      <c r="G14" s="3" t="s">
        <v>28</v>
      </c>
      <c r="H14" s="3" t="s">
        <v>35</v>
      </c>
      <c r="I14" s="3" t="s">
        <v>14</v>
      </c>
      <c r="J14" s="15" t="s">
        <v>41</v>
      </c>
      <c r="K14" s="6" t="s">
        <v>17</v>
      </c>
      <c r="L14" s="7">
        <v>1.8</v>
      </c>
      <c r="M14" s="8">
        <v>2</v>
      </c>
      <c r="N14" s="9" t="s">
        <v>15</v>
      </c>
      <c r="O14" s="8">
        <f t="shared" si="4"/>
        <v>18.5</v>
      </c>
      <c r="P14" s="27">
        <f t="shared" si="0"/>
        <v>1.6</v>
      </c>
      <c r="Q14" s="10">
        <f t="shared" si="5"/>
        <v>7.7469999999999981</v>
      </c>
      <c r="R14" s="11">
        <f t="shared" si="1"/>
        <v>26.247</v>
      </c>
      <c r="S14" s="12">
        <f t="shared" si="2"/>
        <v>0.75</v>
      </c>
      <c r="T14" s="13">
        <f t="shared" si="3"/>
        <v>0.41875675675675678</v>
      </c>
      <c r="U14" s="14">
        <f>COUNTIF(K$2:$K14,1)</f>
        <v>9</v>
      </c>
      <c r="V14">
        <v>12</v>
      </c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6.5" customHeight="1" x14ac:dyDescent="0.2">
      <c r="A15" s="3">
        <v>13</v>
      </c>
      <c r="B15" s="4">
        <v>42952</v>
      </c>
      <c r="C15" s="3" t="s">
        <v>71</v>
      </c>
      <c r="D15" s="3" t="s">
        <v>42</v>
      </c>
      <c r="E15" s="3">
        <v>1</v>
      </c>
      <c r="F15" s="3">
        <v>2</v>
      </c>
      <c r="G15" s="3" t="s">
        <v>26</v>
      </c>
      <c r="H15" s="3" t="s">
        <v>35</v>
      </c>
      <c r="I15" s="3" t="s">
        <v>14</v>
      </c>
      <c r="J15" s="5" t="s">
        <v>33</v>
      </c>
      <c r="K15" s="6" t="s">
        <v>16</v>
      </c>
      <c r="L15" s="7">
        <v>1.97</v>
      </c>
      <c r="M15" s="8">
        <v>1</v>
      </c>
      <c r="N15" s="9" t="s">
        <v>15</v>
      </c>
      <c r="O15" s="8">
        <f t="shared" si="4"/>
        <v>19.5</v>
      </c>
      <c r="P15" s="28">
        <f t="shared" si="0"/>
        <v>-1</v>
      </c>
      <c r="Q15" s="10">
        <f t="shared" si="5"/>
        <v>6.7469999999999981</v>
      </c>
      <c r="R15" s="11">
        <f t="shared" si="1"/>
        <v>26.247</v>
      </c>
      <c r="S15" s="12">
        <f t="shared" si="2"/>
        <v>0.69230769230769229</v>
      </c>
      <c r="T15" s="13">
        <f t="shared" si="3"/>
        <v>0.34599999999999997</v>
      </c>
      <c r="U15" s="14">
        <f>COUNTIF(K$2:$K15,1)</f>
        <v>9</v>
      </c>
      <c r="V15">
        <v>13</v>
      </c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25.5" x14ac:dyDescent="0.2">
      <c r="A16" s="3">
        <v>14</v>
      </c>
      <c r="B16" s="4">
        <v>42952</v>
      </c>
      <c r="C16" s="3" t="s">
        <v>72</v>
      </c>
      <c r="D16" s="3" t="s">
        <v>42</v>
      </c>
      <c r="E16" s="3">
        <v>2</v>
      </c>
      <c r="F16" s="3" t="s">
        <v>39</v>
      </c>
      <c r="G16" s="3" t="s">
        <v>26</v>
      </c>
      <c r="H16" s="3" t="s">
        <v>35</v>
      </c>
      <c r="I16" s="3" t="s">
        <v>14</v>
      </c>
      <c r="J16" s="5" t="s">
        <v>73</v>
      </c>
      <c r="K16" s="6" t="s">
        <v>16</v>
      </c>
      <c r="L16" s="7">
        <v>1.8</v>
      </c>
      <c r="M16" s="8">
        <v>3</v>
      </c>
      <c r="N16" s="9" t="s">
        <v>15</v>
      </c>
      <c r="O16" s="8">
        <f t="shared" si="4"/>
        <v>22.5</v>
      </c>
      <c r="P16" s="28">
        <f t="shared" si="0"/>
        <v>-3</v>
      </c>
      <c r="Q16" s="10">
        <f t="shared" si="5"/>
        <v>3.7469999999999981</v>
      </c>
      <c r="R16" s="11">
        <f t="shared" si="1"/>
        <v>26.247</v>
      </c>
      <c r="S16" s="12">
        <f t="shared" si="2"/>
        <v>0.6428571428571429</v>
      </c>
      <c r="T16" s="13">
        <f t="shared" si="3"/>
        <v>0.16653333333333334</v>
      </c>
      <c r="U16" s="14">
        <f>COUNTIF(K$2:$K16,1)</f>
        <v>9</v>
      </c>
      <c r="V16">
        <v>14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5.75" customHeight="1" x14ac:dyDescent="0.2">
      <c r="A17" s="3">
        <v>15</v>
      </c>
      <c r="B17" s="4">
        <v>42952</v>
      </c>
      <c r="C17" s="3" t="s">
        <v>74</v>
      </c>
      <c r="D17" s="3" t="s">
        <v>42</v>
      </c>
      <c r="E17" s="3">
        <v>1</v>
      </c>
      <c r="F17" s="3">
        <v>2</v>
      </c>
      <c r="G17" s="3" t="s">
        <v>25</v>
      </c>
      <c r="H17" s="3" t="s">
        <v>35</v>
      </c>
      <c r="I17" s="3" t="s">
        <v>14</v>
      </c>
      <c r="J17" s="15" t="s">
        <v>41</v>
      </c>
      <c r="K17" s="6" t="s">
        <v>17</v>
      </c>
      <c r="L17" s="7">
        <v>2.7349999999999999</v>
      </c>
      <c r="M17" s="8">
        <v>1.5</v>
      </c>
      <c r="N17" s="9" t="s">
        <v>15</v>
      </c>
      <c r="O17" s="8">
        <f t="shared" si="4"/>
        <v>24</v>
      </c>
      <c r="P17" s="27">
        <f t="shared" si="0"/>
        <v>2.6025</v>
      </c>
      <c r="Q17" s="10">
        <f t="shared" si="5"/>
        <v>6.3494999999999981</v>
      </c>
      <c r="R17" s="11">
        <f t="shared" si="1"/>
        <v>30.349499999999999</v>
      </c>
      <c r="S17" s="12">
        <f t="shared" si="2"/>
        <v>0.66666666666666663</v>
      </c>
      <c r="T17" s="13">
        <f t="shared" si="3"/>
        <v>0.26456249999999998</v>
      </c>
      <c r="U17" s="14">
        <f>COUNTIF(K$2:$K17,1)</f>
        <v>10</v>
      </c>
      <c r="V17">
        <v>15</v>
      </c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5" customHeight="1" x14ac:dyDescent="0.2">
      <c r="A18" s="3">
        <v>16</v>
      </c>
      <c r="B18" s="4">
        <v>42952</v>
      </c>
      <c r="C18" s="3" t="s">
        <v>75</v>
      </c>
      <c r="D18" s="3" t="s">
        <v>27</v>
      </c>
      <c r="E18" s="3">
        <v>1</v>
      </c>
      <c r="F18" s="3" t="s">
        <v>44</v>
      </c>
      <c r="G18" s="3" t="s">
        <v>28</v>
      </c>
      <c r="H18" s="3" t="s">
        <v>29</v>
      </c>
      <c r="I18" s="3" t="s">
        <v>30</v>
      </c>
      <c r="J18" s="15" t="s">
        <v>37</v>
      </c>
      <c r="K18" s="6" t="s">
        <v>17</v>
      </c>
      <c r="L18" s="7">
        <v>1.85</v>
      </c>
      <c r="M18" s="8">
        <v>1</v>
      </c>
      <c r="N18" s="9" t="s">
        <v>23</v>
      </c>
      <c r="O18" s="8">
        <f t="shared" si="4"/>
        <v>25</v>
      </c>
      <c r="P18" s="27">
        <f t="shared" si="0"/>
        <v>0.75750000000000006</v>
      </c>
      <c r="Q18" s="10">
        <f t="shared" si="5"/>
        <v>7.1069999999999984</v>
      </c>
      <c r="R18" s="11">
        <f t="shared" si="1"/>
        <v>32.106999999999999</v>
      </c>
      <c r="S18" s="12">
        <f t="shared" si="2"/>
        <v>0.6875</v>
      </c>
      <c r="T18" s="13">
        <f t="shared" si="3"/>
        <v>0.28427999999999998</v>
      </c>
      <c r="U18" s="14">
        <f>COUNTIF(K$2:$K18,1)</f>
        <v>11</v>
      </c>
      <c r="V18">
        <v>16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5.5" x14ac:dyDescent="0.2">
      <c r="A19" s="3">
        <v>17</v>
      </c>
      <c r="B19" s="4">
        <v>42953</v>
      </c>
      <c r="C19" s="3" t="s">
        <v>76</v>
      </c>
      <c r="D19" s="3" t="s">
        <v>42</v>
      </c>
      <c r="E19" s="3">
        <v>2</v>
      </c>
      <c r="F19" s="3" t="s">
        <v>77</v>
      </c>
      <c r="G19" s="3" t="s">
        <v>28</v>
      </c>
      <c r="H19" s="3" t="s">
        <v>29</v>
      </c>
      <c r="I19" s="3" t="s">
        <v>14</v>
      </c>
      <c r="J19" s="5" t="s">
        <v>78</v>
      </c>
      <c r="K19" s="6" t="s">
        <v>16</v>
      </c>
      <c r="L19" s="7">
        <v>1.99</v>
      </c>
      <c r="M19" s="8">
        <v>1.5</v>
      </c>
      <c r="N19" s="9" t="s">
        <v>23</v>
      </c>
      <c r="O19" s="8">
        <f t="shared" si="4"/>
        <v>26.5</v>
      </c>
      <c r="P19" s="28">
        <f t="shared" si="0"/>
        <v>-1.5</v>
      </c>
      <c r="Q19" s="10">
        <f t="shared" si="5"/>
        <v>5.6069999999999984</v>
      </c>
      <c r="R19" s="11">
        <f t="shared" si="1"/>
        <v>32.106999999999999</v>
      </c>
      <c r="S19" s="12">
        <f t="shared" si="2"/>
        <v>0.6470588235294118</v>
      </c>
      <c r="T19" s="13">
        <f t="shared" si="3"/>
        <v>0.21158490566037733</v>
      </c>
      <c r="U19" s="14">
        <f>COUNTIF(K$2:$K19,1)</f>
        <v>11</v>
      </c>
      <c r="V19">
        <v>17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5.5" x14ac:dyDescent="0.2">
      <c r="A20" s="3">
        <v>18</v>
      </c>
      <c r="B20" s="4">
        <v>42953</v>
      </c>
      <c r="C20" s="3" t="s">
        <v>79</v>
      </c>
      <c r="D20" s="3" t="s">
        <v>34</v>
      </c>
      <c r="E20" s="3">
        <v>2</v>
      </c>
      <c r="F20" s="3" t="s">
        <v>80</v>
      </c>
      <c r="G20" s="3" t="s">
        <v>25</v>
      </c>
      <c r="H20" s="3" t="s">
        <v>35</v>
      </c>
      <c r="I20" s="3" t="s">
        <v>14</v>
      </c>
      <c r="J20" s="5" t="s">
        <v>81</v>
      </c>
      <c r="K20" s="6" t="s">
        <v>17</v>
      </c>
      <c r="L20" s="7">
        <v>3</v>
      </c>
      <c r="M20" s="8">
        <v>0.5</v>
      </c>
      <c r="N20" s="9" t="s">
        <v>15</v>
      </c>
      <c r="O20" s="8">
        <f t="shared" si="4"/>
        <v>27</v>
      </c>
      <c r="P20" s="27">
        <f t="shared" si="0"/>
        <v>1</v>
      </c>
      <c r="Q20" s="10">
        <f t="shared" si="5"/>
        <v>6.6069999999999984</v>
      </c>
      <c r="R20" s="11">
        <f t="shared" si="1"/>
        <v>33.606999999999999</v>
      </c>
      <c r="S20" s="12">
        <f t="shared" si="2"/>
        <v>0.66666666666666663</v>
      </c>
      <c r="T20" s="13">
        <f t="shared" si="3"/>
        <v>0.24470370370370367</v>
      </c>
      <c r="U20" s="14">
        <f>COUNTIF(K$2:$K20,1)</f>
        <v>12</v>
      </c>
      <c r="V20">
        <v>18</v>
      </c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25.5" x14ac:dyDescent="0.2">
      <c r="A21" s="3">
        <v>19</v>
      </c>
      <c r="B21" s="4">
        <v>42953</v>
      </c>
      <c r="C21" s="3" t="s">
        <v>82</v>
      </c>
      <c r="D21" s="3" t="s">
        <v>86</v>
      </c>
      <c r="E21" s="3">
        <v>2</v>
      </c>
      <c r="F21" s="3" t="s">
        <v>83</v>
      </c>
      <c r="G21" s="3" t="s">
        <v>28</v>
      </c>
      <c r="H21" s="3" t="s">
        <v>35</v>
      </c>
      <c r="I21" s="3" t="s">
        <v>30</v>
      </c>
      <c r="J21" s="15" t="s">
        <v>84</v>
      </c>
      <c r="K21" s="6" t="s">
        <v>17</v>
      </c>
      <c r="L21" s="7">
        <v>1.96</v>
      </c>
      <c r="M21" s="8">
        <v>1</v>
      </c>
      <c r="N21" s="9" t="s">
        <v>15</v>
      </c>
      <c r="O21" s="8">
        <f t="shared" si="4"/>
        <v>28</v>
      </c>
      <c r="P21" s="27">
        <f t="shared" si="0"/>
        <v>0.96</v>
      </c>
      <c r="Q21" s="24">
        <f t="shared" si="5"/>
        <v>7.5669999999999984</v>
      </c>
      <c r="R21" s="25">
        <f t="shared" si="1"/>
        <v>35.567</v>
      </c>
      <c r="S21" s="33">
        <f t="shared" si="2"/>
        <v>0.68421052631578949</v>
      </c>
      <c r="T21" s="13">
        <f t="shared" si="3"/>
        <v>0.27024999999999999</v>
      </c>
      <c r="U21" s="14">
        <f>COUNTIF(K$2:$K21,1)</f>
        <v>13</v>
      </c>
      <c r="V21">
        <v>19</v>
      </c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2.75" x14ac:dyDescent="0.2">
      <c r="A22" s="3">
        <v>20</v>
      </c>
      <c r="B22" s="4">
        <v>42954</v>
      </c>
      <c r="C22" s="3" t="s">
        <v>85</v>
      </c>
      <c r="D22" s="3" t="s">
        <v>86</v>
      </c>
      <c r="E22" s="3">
        <v>1</v>
      </c>
      <c r="F22" s="3">
        <v>1</v>
      </c>
      <c r="G22" s="3" t="s">
        <v>28</v>
      </c>
      <c r="H22" s="3" t="s">
        <v>29</v>
      </c>
      <c r="I22" s="3" t="s">
        <v>30</v>
      </c>
      <c r="J22" s="15" t="s">
        <v>33</v>
      </c>
      <c r="K22" s="6" t="s">
        <v>17</v>
      </c>
      <c r="L22" s="7">
        <v>3.25</v>
      </c>
      <c r="M22" s="8">
        <v>1</v>
      </c>
      <c r="N22" s="9" t="s">
        <v>23</v>
      </c>
      <c r="O22" s="8">
        <f t="shared" si="4"/>
        <v>29</v>
      </c>
      <c r="P22" s="27">
        <f t="shared" si="0"/>
        <v>2.0874999999999999</v>
      </c>
      <c r="Q22" s="10">
        <f t="shared" si="5"/>
        <v>9.6544999999999987</v>
      </c>
      <c r="R22" s="11">
        <f t="shared" si="1"/>
        <v>38.654499999999999</v>
      </c>
      <c r="S22" s="12">
        <f t="shared" si="2"/>
        <v>0.7</v>
      </c>
      <c r="T22" s="13">
        <f t="shared" si="3"/>
        <v>0.33291379310344821</v>
      </c>
      <c r="U22" s="14">
        <f>COUNTIF(K$2:$K22,1)</f>
        <v>14</v>
      </c>
      <c r="V22">
        <v>20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4.25" customHeight="1" x14ac:dyDescent="0.2">
      <c r="A23" s="3">
        <v>21</v>
      </c>
      <c r="B23" s="4">
        <v>42956</v>
      </c>
      <c r="C23" s="3" t="s">
        <v>87</v>
      </c>
      <c r="D23" s="3" t="s">
        <v>42</v>
      </c>
      <c r="E23" s="3">
        <v>1</v>
      </c>
      <c r="F23" s="3" t="s">
        <v>88</v>
      </c>
      <c r="G23" s="3" t="s">
        <v>26</v>
      </c>
      <c r="H23" s="3" t="s">
        <v>35</v>
      </c>
      <c r="I23" s="3" t="s">
        <v>14</v>
      </c>
      <c r="J23" s="15" t="s">
        <v>89</v>
      </c>
      <c r="K23" s="6" t="s">
        <v>17</v>
      </c>
      <c r="L23" s="7">
        <v>1.9</v>
      </c>
      <c r="M23" s="8">
        <v>2</v>
      </c>
      <c r="N23" s="9" t="s">
        <v>15</v>
      </c>
      <c r="O23" s="8">
        <f t="shared" si="4"/>
        <v>31</v>
      </c>
      <c r="P23" s="27">
        <f t="shared" si="0"/>
        <v>1.7999999999999998</v>
      </c>
      <c r="Q23" s="10">
        <f t="shared" si="5"/>
        <v>11.454499999999999</v>
      </c>
      <c r="R23" s="11">
        <f t="shared" si="1"/>
        <v>42.454499999999996</v>
      </c>
      <c r="S23" s="12">
        <f t="shared" si="2"/>
        <v>0.7142857142857143</v>
      </c>
      <c r="T23" s="13">
        <f t="shared" si="3"/>
        <v>0.36949999999999988</v>
      </c>
      <c r="U23" s="14">
        <f>COUNTIF(K$2:$K23,1)</f>
        <v>15</v>
      </c>
      <c r="V23">
        <v>21</v>
      </c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38.25" x14ac:dyDescent="0.2">
      <c r="A24" s="3">
        <v>22</v>
      </c>
      <c r="B24" s="4">
        <v>42956</v>
      </c>
      <c r="C24" s="3" t="s">
        <v>90</v>
      </c>
      <c r="D24" s="3" t="s">
        <v>34</v>
      </c>
      <c r="E24" s="3">
        <v>3</v>
      </c>
      <c r="F24" s="3" t="s">
        <v>91</v>
      </c>
      <c r="G24" s="3" t="s">
        <v>26</v>
      </c>
      <c r="H24" s="3" t="s">
        <v>35</v>
      </c>
      <c r="I24" s="3" t="s">
        <v>14</v>
      </c>
      <c r="J24" s="15" t="s">
        <v>92</v>
      </c>
      <c r="K24" s="6" t="s">
        <v>17</v>
      </c>
      <c r="L24" s="7">
        <v>2.3029999999999999</v>
      </c>
      <c r="M24" s="8">
        <v>1.5</v>
      </c>
      <c r="N24" s="9" t="s">
        <v>15</v>
      </c>
      <c r="O24" s="8">
        <f t="shared" si="4"/>
        <v>32.5</v>
      </c>
      <c r="P24" s="27">
        <f t="shared" si="0"/>
        <v>1.9544999999999999</v>
      </c>
      <c r="Q24" s="10">
        <f t="shared" si="5"/>
        <v>13.408999999999999</v>
      </c>
      <c r="R24" s="11">
        <f t="shared" si="1"/>
        <v>45.908999999999999</v>
      </c>
      <c r="S24" s="12">
        <f t="shared" si="2"/>
        <v>0.72727272727272729</v>
      </c>
      <c r="T24" s="13">
        <f t="shared" si="3"/>
        <v>0.41258461538461533</v>
      </c>
      <c r="U24" s="14">
        <f>COUNTIF(K$2:$K24,1)</f>
        <v>16</v>
      </c>
      <c r="V24">
        <v>22</v>
      </c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4.25" customHeight="1" x14ac:dyDescent="0.2">
      <c r="A25" s="3">
        <v>23</v>
      </c>
      <c r="B25" s="4">
        <v>42956</v>
      </c>
      <c r="C25" s="3" t="s">
        <v>93</v>
      </c>
      <c r="D25" s="3" t="s">
        <v>34</v>
      </c>
      <c r="E25" s="3">
        <v>1</v>
      </c>
      <c r="F25" s="3" t="s">
        <v>94</v>
      </c>
      <c r="G25" s="3" t="s">
        <v>26</v>
      </c>
      <c r="H25" s="3" t="s">
        <v>35</v>
      </c>
      <c r="I25" s="3" t="s">
        <v>14</v>
      </c>
      <c r="J25" s="37" t="s">
        <v>95</v>
      </c>
      <c r="K25" s="6" t="s">
        <v>17</v>
      </c>
      <c r="L25" s="7">
        <v>1</v>
      </c>
      <c r="M25" s="8">
        <v>1</v>
      </c>
      <c r="N25" s="9" t="s">
        <v>15</v>
      </c>
      <c r="O25" s="8">
        <f t="shared" si="4"/>
        <v>33.5</v>
      </c>
      <c r="P25" s="34">
        <f t="shared" si="0"/>
        <v>0</v>
      </c>
      <c r="Q25" s="10">
        <f t="shared" si="5"/>
        <v>13.408999999999999</v>
      </c>
      <c r="R25" s="11">
        <f t="shared" si="1"/>
        <v>46.908999999999999</v>
      </c>
      <c r="S25" s="12">
        <f t="shared" si="2"/>
        <v>0.73913043478260865</v>
      </c>
      <c r="T25" s="13">
        <f t="shared" si="3"/>
        <v>0.40026865671641787</v>
      </c>
      <c r="U25" s="14">
        <f>COUNTIF(K$2:$K25,1)</f>
        <v>17</v>
      </c>
      <c r="V25">
        <v>23</v>
      </c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2.75" x14ac:dyDescent="0.2">
      <c r="A26" s="3">
        <v>24</v>
      </c>
      <c r="B26" s="4">
        <v>42956</v>
      </c>
      <c r="C26" s="3" t="s">
        <v>96</v>
      </c>
      <c r="D26" s="3" t="s">
        <v>27</v>
      </c>
      <c r="E26" s="3">
        <v>1</v>
      </c>
      <c r="F26" s="3" t="s">
        <v>97</v>
      </c>
      <c r="G26" s="3" t="s">
        <v>25</v>
      </c>
      <c r="H26" s="3" t="s">
        <v>29</v>
      </c>
      <c r="I26" s="3" t="s">
        <v>30</v>
      </c>
      <c r="J26" s="15" t="s">
        <v>41</v>
      </c>
      <c r="K26" s="6" t="s">
        <v>17</v>
      </c>
      <c r="L26" s="7">
        <v>3.6</v>
      </c>
      <c r="M26" s="8">
        <v>1</v>
      </c>
      <c r="N26" s="9" t="s">
        <v>23</v>
      </c>
      <c r="O26" s="8">
        <f t="shared" si="4"/>
        <v>34.5</v>
      </c>
      <c r="P26" s="27">
        <f t="shared" si="0"/>
        <v>2.42</v>
      </c>
      <c r="Q26" s="10">
        <f t="shared" si="5"/>
        <v>15.828999999999999</v>
      </c>
      <c r="R26" s="11">
        <f t="shared" si="1"/>
        <v>50.329000000000001</v>
      </c>
      <c r="S26" s="12">
        <f t="shared" si="2"/>
        <v>0.75</v>
      </c>
      <c r="T26" s="13">
        <f t="shared" si="3"/>
        <v>0.45881159420289858</v>
      </c>
      <c r="U26" s="14">
        <f>COUNTIF(K$2:$K26,1)</f>
        <v>18</v>
      </c>
      <c r="V26">
        <v>24</v>
      </c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2.75" x14ac:dyDescent="0.2">
      <c r="A27" s="3">
        <v>25</v>
      </c>
      <c r="B27" s="4">
        <v>42956</v>
      </c>
      <c r="C27" s="3" t="s">
        <v>98</v>
      </c>
      <c r="D27" s="3" t="s">
        <v>34</v>
      </c>
      <c r="E27" s="3">
        <v>1</v>
      </c>
      <c r="F27" s="3" t="s">
        <v>53</v>
      </c>
      <c r="G27" s="3" t="s">
        <v>26</v>
      </c>
      <c r="H27" s="3" t="s">
        <v>29</v>
      </c>
      <c r="I27" s="3" t="s">
        <v>30</v>
      </c>
      <c r="J27" s="5" t="s">
        <v>37</v>
      </c>
      <c r="K27" s="6" t="s">
        <v>16</v>
      </c>
      <c r="L27" s="7">
        <v>2.5</v>
      </c>
      <c r="M27" s="8">
        <v>1.5</v>
      </c>
      <c r="N27" s="9" t="s">
        <v>23</v>
      </c>
      <c r="O27" s="8">
        <f t="shared" si="4"/>
        <v>36</v>
      </c>
      <c r="P27" s="28">
        <f t="shared" si="0"/>
        <v>-1.5</v>
      </c>
      <c r="Q27" s="10">
        <f t="shared" si="5"/>
        <v>14.328999999999999</v>
      </c>
      <c r="R27" s="11">
        <f t="shared" si="1"/>
        <v>50.329000000000001</v>
      </c>
      <c r="S27" s="12">
        <f t="shared" si="2"/>
        <v>0.72</v>
      </c>
      <c r="T27" s="13">
        <f t="shared" si="3"/>
        <v>0.39802777777777781</v>
      </c>
      <c r="U27" s="14">
        <f>COUNTIF(K$2:$K27,1)</f>
        <v>18</v>
      </c>
      <c r="V27">
        <v>25</v>
      </c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25.5" x14ac:dyDescent="0.2">
      <c r="A28" s="3">
        <v>26</v>
      </c>
      <c r="B28" s="4">
        <v>42958</v>
      </c>
      <c r="C28" s="3" t="s">
        <v>99</v>
      </c>
      <c r="D28" s="3" t="s">
        <v>27</v>
      </c>
      <c r="E28" s="3">
        <v>2</v>
      </c>
      <c r="F28" s="3" t="s">
        <v>100</v>
      </c>
      <c r="G28" s="3" t="s">
        <v>25</v>
      </c>
      <c r="H28" s="3" t="s">
        <v>35</v>
      </c>
      <c r="I28" s="3" t="s">
        <v>14</v>
      </c>
      <c r="J28" s="15" t="s">
        <v>101</v>
      </c>
      <c r="K28" s="6" t="s">
        <v>16</v>
      </c>
      <c r="L28" s="7">
        <v>2.2810000000000001</v>
      </c>
      <c r="M28" s="8">
        <v>1.5</v>
      </c>
      <c r="N28" s="9" t="s">
        <v>15</v>
      </c>
      <c r="O28" s="8">
        <f t="shared" si="4"/>
        <v>37.5</v>
      </c>
      <c r="P28" s="28">
        <f t="shared" si="0"/>
        <v>-1.5</v>
      </c>
      <c r="Q28" s="10">
        <f t="shared" si="5"/>
        <v>12.828999999999999</v>
      </c>
      <c r="R28" s="11">
        <f t="shared" si="1"/>
        <v>50.329000000000001</v>
      </c>
      <c r="S28" s="12">
        <f t="shared" si="2"/>
        <v>0.69230769230769229</v>
      </c>
      <c r="T28" s="13">
        <f t="shared" si="3"/>
        <v>0.34210666666666667</v>
      </c>
      <c r="U28" s="14">
        <f>COUNTIF(K$2:$K28,1)</f>
        <v>18</v>
      </c>
      <c r="V28">
        <v>26</v>
      </c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5" customHeight="1" x14ac:dyDescent="0.2">
      <c r="A29" s="3">
        <v>27</v>
      </c>
      <c r="B29" s="4">
        <v>42958</v>
      </c>
      <c r="C29" s="3" t="s">
        <v>102</v>
      </c>
      <c r="D29" s="3" t="s">
        <v>42</v>
      </c>
      <c r="E29" s="3">
        <v>1</v>
      </c>
      <c r="F29" s="3">
        <v>1</v>
      </c>
      <c r="G29" s="3" t="s">
        <v>26</v>
      </c>
      <c r="H29" s="3" t="s">
        <v>35</v>
      </c>
      <c r="I29" s="3" t="s">
        <v>14</v>
      </c>
      <c r="J29" s="15" t="s">
        <v>103</v>
      </c>
      <c r="K29" s="6" t="s">
        <v>17</v>
      </c>
      <c r="L29" s="7">
        <v>2.17</v>
      </c>
      <c r="M29" s="8">
        <v>1</v>
      </c>
      <c r="N29" s="9" t="s">
        <v>15</v>
      </c>
      <c r="O29" s="8">
        <f t="shared" si="4"/>
        <v>38.5</v>
      </c>
      <c r="P29" s="27">
        <f t="shared" si="0"/>
        <v>1.17</v>
      </c>
      <c r="Q29" s="10">
        <f t="shared" si="5"/>
        <v>13.998999999999999</v>
      </c>
      <c r="R29" s="11">
        <f t="shared" si="1"/>
        <v>52.498999999999995</v>
      </c>
      <c r="S29" s="12">
        <f t="shared" si="2"/>
        <v>0.70370370370370372</v>
      </c>
      <c r="T29" s="13">
        <f t="shared" si="3"/>
        <v>0.3636103896103895</v>
      </c>
      <c r="U29" s="14">
        <f>COUNTIF(K$2:$K29,1)</f>
        <v>19</v>
      </c>
      <c r="V29">
        <v>27</v>
      </c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26.25" customHeight="1" x14ac:dyDescent="0.2">
      <c r="A30" s="3">
        <v>28</v>
      </c>
      <c r="B30" s="4">
        <v>42958</v>
      </c>
      <c r="C30" s="3" t="s">
        <v>104</v>
      </c>
      <c r="D30" s="3" t="s">
        <v>42</v>
      </c>
      <c r="E30" s="3">
        <v>2</v>
      </c>
      <c r="F30" s="3" t="s">
        <v>105</v>
      </c>
      <c r="G30" s="3" t="s">
        <v>26</v>
      </c>
      <c r="H30" s="3" t="s">
        <v>35</v>
      </c>
      <c r="I30" s="3" t="s">
        <v>14</v>
      </c>
      <c r="J30" s="15" t="s">
        <v>106</v>
      </c>
      <c r="K30" s="6" t="s">
        <v>17</v>
      </c>
      <c r="L30" s="7">
        <v>1.85</v>
      </c>
      <c r="M30" s="8">
        <v>1.5</v>
      </c>
      <c r="N30" s="9" t="s">
        <v>15</v>
      </c>
      <c r="O30" s="8">
        <f t="shared" si="4"/>
        <v>40</v>
      </c>
      <c r="P30" s="27">
        <f t="shared" si="0"/>
        <v>1.2750000000000004</v>
      </c>
      <c r="Q30" s="10">
        <f t="shared" si="5"/>
        <v>15.273999999999999</v>
      </c>
      <c r="R30" s="11">
        <f t="shared" si="1"/>
        <v>55.274000000000001</v>
      </c>
      <c r="S30" s="12">
        <f t="shared" si="2"/>
        <v>0.7142857142857143</v>
      </c>
      <c r="T30" s="13">
        <f t="shared" si="3"/>
        <v>0.38185000000000002</v>
      </c>
      <c r="U30" s="14">
        <f>COUNTIF(K$2:$K30,1)</f>
        <v>20</v>
      </c>
      <c r="V30">
        <v>28</v>
      </c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4.25" customHeight="1" x14ac:dyDescent="0.2">
      <c r="A31" s="3">
        <v>29</v>
      </c>
      <c r="B31" s="4">
        <v>42958</v>
      </c>
      <c r="C31" s="3" t="s">
        <v>107</v>
      </c>
      <c r="D31" s="3" t="s">
        <v>27</v>
      </c>
      <c r="E31" s="3">
        <v>1</v>
      </c>
      <c r="F31" s="3" t="s">
        <v>108</v>
      </c>
      <c r="G31" s="3" t="s">
        <v>26</v>
      </c>
      <c r="H31" s="3" t="s">
        <v>35</v>
      </c>
      <c r="I31" s="3" t="s">
        <v>14</v>
      </c>
      <c r="J31" s="5" t="s">
        <v>109</v>
      </c>
      <c r="K31" s="6" t="s">
        <v>16</v>
      </c>
      <c r="L31" s="7">
        <v>1.87</v>
      </c>
      <c r="M31" s="8">
        <v>1.5</v>
      </c>
      <c r="N31" s="9" t="s">
        <v>15</v>
      </c>
      <c r="O31" s="8">
        <f t="shared" si="4"/>
        <v>41.5</v>
      </c>
      <c r="P31" s="28">
        <f t="shared" si="0"/>
        <v>-1.5</v>
      </c>
      <c r="Q31" s="10">
        <f t="shared" si="5"/>
        <v>13.773999999999999</v>
      </c>
      <c r="R31" s="11">
        <f t="shared" si="1"/>
        <v>55.274000000000001</v>
      </c>
      <c r="S31" s="12">
        <f t="shared" si="2"/>
        <v>0.68965517241379315</v>
      </c>
      <c r="T31" s="13">
        <f t="shared" si="3"/>
        <v>0.33190361445783134</v>
      </c>
      <c r="U31" s="14">
        <f>COUNTIF(K$2:$K31,1)</f>
        <v>20</v>
      </c>
      <c r="V31">
        <v>29</v>
      </c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38.25" x14ac:dyDescent="0.2">
      <c r="A32" s="3">
        <v>30</v>
      </c>
      <c r="B32" s="4">
        <v>42958</v>
      </c>
      <c r="C32" s="3" t="s">
        <v>110</v>
      </c>
      <c r="D32" s="3" t="s">
        <v>42</v>
      </c>
      <c r="E32" s="3">
        <v>3</v>
      </c>
      <c r="F32" s="3" t="s">
        <v>111</v>
      </c>
      <c r="G32" s="3" t="s">
        <v>26</v>
      </c>
      <c r="H32" s="3" t="s">
        <v>35</v>
      </c>
      <c r="I32" s="3" t="s">
        <v>14</v>
      </c>
      <c r="J32" s="5" t="s">
        <v>112</v>
      </c>
      <c r="K32" s="6" t="s">
        <v>17</v>
      </c>
      <c r="L32" s="7">
        <v>2.21</v>
      </c>
      <c r="M32" s="8">
        <v>0.5</v>
      </c>
      <c r="N32" s="9" t="s">
        <v>15</v>
      </c>
      <c r="O32" s="8">
        <f t="shared" si="4"/>
        <v>42</v>
      </c>
      <c r="P32" s="27">
        <f t="shared" si="0"/>
        <v>0.60499999999999998</v>
      </c>
      <c r="Q32" s="10">
        <f t="shared" si="5"/>
        <v>14.379</v>
      </c>
      <c r="R32" s="11">
        <f t="shared" si="1"/>
        <v>56.378999999999998</v>
      </c>
      <c r="S32" s="12">
        <f t="shared" si="2"/>
        <v>0.7</v>
      </c>
      <c r="T32" s="13">
        <f t="shared" si="3"/>
        <v>0.3423571428571428</v>
      </c>
      <c r="U32" s="14">
        <f>COUNTIF(K$2:$K32,1)</f>
        <v>21</v>
      </c>
      <c r="V32">
        <v>30</v>
      </c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2.75" x14ac:dyDescent="0.2">
      <c r="A33" s="3">
        <v>31</v>
      </c>
      <c r="B33" s="4">
        <v>42958</v>
      </c>
      <c r="C33" s="3" t="s">
        <v>113</v>
      </c>
      <c r="D33" s="3" t="s">
        <v>27</v>
      </c>
      <c r="E33" s="3">
        <v>1</v>
      </c>
      <c r="F33" s="3" t="s">
        <v>114</v>
      </c>
      <c r="G33" s="3" t="s">
        <v>25</v>
      </c>
      <c r="H33" s="3" t="s">
        <v>29</v>
      </c>
      <c r="I33" s="3" t="s">
        <v>30</v>
      </c>
      <c r="J33" s="15" t="s">
        <v>115</v>
      </c>
      <c r="K33" s="6" t="s">
        <v>17</v>
      </c>
      <c r="L33" s="7">
        <v>1.9</v>
      </c>
      <c r="M33" s="8">
        <v>2</v>
      </c>
      <c r="N33" s="9" t="s">
        <v>23</v>
      </c>
      <c r="O33" s="8">
        <f t="shared" si="4"/>
        <v>44</v>
      </c>
      <c r="P33" s="27">
        <f t="shared" si="0"/>
        <v>1.6099999999999999</v>
      </c>
      <c r="Q33" s="10">
        <f t="shared" si="5"/>
        <v>15.988999999999999</v>
      </c>
      <c r="R33" s="11">
        <f t="shared" si="1"/>
        <v>59.988999999999997</v>
      </c>
      <c r="S33" s="12">
        <f t="shared" si="2"/>
        <v>0.70967741935483875</v>
      </c>
      <c r="T33" s="13">
        <f t="shared" si="3"/>
        <v>0.36338636363636356</v>
      </c>
      <c r="U33" s="14">
        <f>COUNTIF(K$2:$K33,1)</f>
        <v>22</v>
      </c>
      <c r="V33">
        <v>31</v>
      </c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5" customHeight="1" x14ac:dyDescent="0.2">
      <c r="A34" s="3">
        <v>32</v>
      </c>
      <c r="B34" s="4">
        <v>42959</v>
      </c>
      <c r="C34" s="3" t="s">
        <v>116</v>
      </c>
      <c r="D34" s="3" t="s">
        <v>42</v>
      </c>
      <c r="E34" s="3">
        <v>1</v>
      </c>
      <c r="F34" s="3">
        <v>2</v>
      </c>
      <c r="G34" s="3" t="s">
        <v>25</v>
      </c>
      <c r="H34" s="3" t="s">
        <v>35</v>
      </c>
      <c r="I34" s="3" t="s">
        <v>14</v>
      </c>
      <c r="J34" s="15" t="s">
        <v>117</v>
      </c>
      <c r="K34" s="6" t="s">
        <v>17</v>
      </c>
      <c r="L34" s="7">
        <v>1.93</v>
      </c>
      <c r="M34" s="8">
        <v>3</v>
      </c>
      <c r="N34" s="9" t="s">
        <v>15</v>
      </c>
      <c r="O34" s="8">
        <f t="shared" si="4"/>
        <v>47</v>
      </c>
      <c r="P34" s="27">
        <f t="shared" si="0"/>
        <v>2.79</v>
      </c>
      <c r="Q34" s="10">
        <f t="shared" si="5"/>
        <v>18.779</v>
      </c>
      <c r="R34" s="11">
        <f t="shared" si="1"/>
        <v>65.778999999999996</v>
      </c>
      <c r="S34" s="12">
        <f t="shared" si="2"/>
        <v>0.71875</v>
      </c>
      <c r="T34" s="13">
        <f t="shared" si="3"/>
        <v>0.39955319148936164</v>
      </c>
      <c r="U34" s="14">
        <f>COUNTIF(K$2:$K34,1)</f>
        <v>23</v>
      </c>
      <c r="V34">
        <v>32</v>
      </c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5.75" customHeight="1" x14ac:dyDescent="0.2">
      <c r="A35" s="3">
        <v>33</v>
      </c>
      <c r="B35" s="4">
        <v>42959</v>
      </c>
      <c r="C35" s="3" t="s">
        <v>116</v>
      </c>
      <c r="D35" s="3" t="s">
        <v>42</v>
      </c>
      <c r="E35" s="3">
        <v>1</v>
      </c>
      <c r="F35" s="3">
        <v>2</v>
      </c>
      <c r="G35" s="3" t="s">
        <v>26</v>
      </c>
      <c r="H35" s="3" t="s">
        <v>29</v>
      </c>
      <c r="I35" s="3" t="s">
        <v>14</v>
      </c>
      <c r="J35" s="15" t="s">
        <v>117</v>
      </c>
      <c r="K35" s="6" t="s">
        <v>17</v>
      </c>
      <c r="L35" s="7">
        <v>1.9</v>
      </c>
      <c r="M35" s="8">
        <v>2</v>
      </c>
      <c r="N35" s="9" t="s">
        <v>23</v>
      </c>
      <c r="O35" s="8">
        <f t="shared" si="4"/>
        <v>49</v>
      </c>
      <c r="P35" s="27">
        <f t="shared" si="0"/>
        <v>1.6099999999999999</v>
      </c>
      <c r="Q35" s="10">
        <f t="shared" si="5"/>
        <v>20.388999999999999</v>
      </c>
      <c r="R35" s="11">
        <f t="shared" si="1"/>
        <v>69.388999999999996</v>
      </c>
      <c r="S35" s="12">
        <f t="shared" si="2"/>
        <v>0.72727272727272729</v>
      </c>
      <c r="T35" s="13">
        <f t="shared" si="3"/>
        <v>0.41610204081632646</v>
      </c>
      <c r="U35" s="14">
        <f>COUNTIF(K$2:$K35,1)</f>
        <v>24</v>
      </c>
      <c r="V35">
        <v>33</v>
      </c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5" customHeight="1" x14ac:dyDescent="0.2">
      <c r="A36" s="3">
        <v>34</v>
      </c>
      <c r="B36" s="4">
        <v>42959</v>
      </c>
      <c r="C36" s="3" t="s">
        <v>118</v>
      </c>
      <c r="D36" s="3" t="s">
        <v>42</v>
      </c>
      <c r="E36" s="3">
        <v>1</v>
      </c>
      <c r="F36" s="3">
        <v>1</v>
      </c>
      <c r="G36" s="3" t="s">
        <v>26</v>
      </c>
      <c r="H36" s="3" t="s">
        <v>29</v>
      </c>
      <c r="I36" s="3" t="s">
        <v>14</v>
      </c>
      <c r="J36" s="5" t="s">
        <v>119</v>
      </c>
      <c r="K36" s="6" t="s">
        <v>16</v>
      </c>
      <c r="L36" s="7">
        <v>3.75</v>
      </c>
      <c r="M36" s="8">
        <v>1.1000000000000001</v>
      </c>
      <c r="N36" s="9" t="s">
        <v>23</v>
      </c>
      <c r="O36" s="8">
        <f t="shared" si="4"/>
        <v>50.1</v>
      </c>
      <c r="P36" s="28">
        <f t="shared" si="0"/>
        <v>-1.1000000000000001</v>
      </c>
      <c r="Q36" s="10">
        <f t="shared" si="5"/>
        <v>19.288999999999998</v>
      </c>
      <c r="R36" s="11">
        <f t="shared" si="1"/>
        <v>69.388999999999996</v>
      </c>
      <c r="S36" s="12">
        <f t="shared" si="2"/>
        <v>0.70588235294117652</v>
      </c>
      <c r="T36" s="13">
        <f t="shared" si="3"/>
        <v>0.38500998003992004</v>
      </c>
      <c r="U36" s="14">
        <f>COUNTIF(K$2:$K36,1)</f>
        <v>24</v>
      </c>
      <c r="V36">
        <v>34</v>
      </c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5.75" customHeight="1" x14ac:dyDescent="0.2">
      <c r="A37" s="3">
        <v>35</v>
      </c>
      <c r="B37" s="4">
        <v>42959</v>
      </c>
      <c r="C37" s="3" t="s">
        <v>118</v>
      </c>
      <c r="D37" s="3" t="s">
        <v>42</v>
      </c>
      <c r="E37" s="3">
        <v>1</v>
      </c>
      <c r="F37" s="3" t="s">
        <v>120</v>
      </c>
      <c r="G37" s="3" t="s">
        <v>26</v>
      </c>
      <c r="H37" s="3" t="s">
        <v>29</v>
      </c>
      <c r="I37" s="3" t="s">
        <v>14</v>
      </c>
      <c r="J37" s="15" t="s">
        <v>119</v>
      </c>
      <c r="K37" s="6" t="s">
        <v>17</v>
      </c>
      <c r="L37" s="7">
        <v>4.33</v>
      </c>
      <c r="M37" s="8">
        <v>0.9</v>
      </c>
      <c r="N37" s="9" t="s">
        <v>23</v>
      </c>
      <c r="O37" s="8">
        <f t="shared" si="4"/>
        <v>51</v>
      </c>
      <c r="P37" s="27">
        <f t="shared" si="0"/>
        <v>2.8021500000000001</v>
      </c>
      <c r="Q37" s="10">
        <f t="shared" si="5"/>
        <v>22.091149999999999</v>
      </c>
      <c r="R37" s="11">
        <f t="shared" si="1"/>
        <v>73.091149999999999</v>
      </c>
      <c r="S37" s="12">
        <f t="shared" si="2"/>
        <v>0.7142857142857143</v>
      </c>
      <c r="T37" s="13">
        <f t="shared" si="3"/>
        <v>0.43315980392156861</v>
      </c>
      <c r="U37" s="14">
        <f>COUNTIF(K$2:$K37,1)</f>
        <v>25</v>
      </c>
      <c r="V37">
        <v>35</v>
      </c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5" customHeight="1" x14ac:dyDescent="0.2">
      <c r="A38" s="3">
        <v>36</v>
      </c>
      <c r="B38" s="4">
        <v>42959</v>
      </c>
      <c r="C38" s="3" t="s">
        <v>121</v>
      </c>
      <c r="D38" s="3" t="s">
        <v>42</v>
      </c>
      <c r="E38" s="3">
        <v>1</v>
      </c>
      <c r="F38" s="3">
        <v>2</v>
      </c>
      <c r="G38" s="3" t="s">
        <v>26</v>
      </c>
      <c r="H38" s="3" t="s">
        <v>35</v>
      </c>
      <c r="I38" s="3" t="s">
        <v>14</v>
      </c>
      <c r="J38" s="15" t="s">
        <v>89</v>
      </c>
      <c r="K38" s="6" t="s">
        <v>17</v>
      </c>
      <c r="L38" s="7">
        <v>2.2200000000000002</v>
      </c>
      <c r="M38" s="8">
        <v>1</v>
      </c>
      <c r="N38" s="9" t="s">
        <v>15</v>
      </c>
      <c r="O38" s="8">
        <f t="shared" si="4"/>
        <v>52</v>
      </c>
      <c r="P38" s="27">
        <f t="shared" si="0"/>
        <v>1.2200000000000002</v>
      </c>
      <c r="Q38" s="10">
        <f t="shared" si="5"/>
        <v>23.311149999999998</v>
      </c>
      <c r="R38" s="11">
        <f t="shared" si="1"/>
        <v>75.311149999999998</v>
      </c>
      <c r="S38" s="12">
        <f t="shared" si="2"/>
        <v>0.72222222222222221</v>
      </c>
      <c r="T38" s="13">
        <f t="shared" si="3"/>
        <v>0.44829134615384614</v>
      </c>
      <c r="U38" s="14">
        <f>COUNTIF(K$2:$K38,1)</f>
        <v>26</v>
      </c>
      <c r="V38">
        <v>36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4.25" customHeight="1" x14ac:dyDescent="0.2">
      <c r="A39" s="3">
        <v>37</v>
      </c>
      <c r="B39" s="4">
        <v>42959</v>
      </c>
      <c r="C39" s="3" t="s">
        <v>122</v>
      </c>
      <c r="D39" s="3" t="s">
        <v>42</v>
      </c>
      <c r="E39" s="3">
        <v>1</v>
      </c>
      <c r="F39" s="3">
        <v>2</v>
      </c>
      <c r="G39" s="3" t="s">
        <v>26</v>
      </c>
      <c r="H39" s="3" t="s">
        <v>29</v>
      </c>
      <c r="I39" s="3" t="s">
        <v>14</v>
      </c>
      <c r="J39" s="5" t="s">
        <v>123</v>
      </c>
      <c r="K39" s="6" t="s">
        <v>16</v>
      </c>
      <c r="L39" s="7">
        <v>1.75</v>
      </c>
      <c r="M39" s="8">
        <v>4</v>
      </c>
      <c r="N39" s="9" t="s">
        <v>23</v>
      </c>
      <c r="O39" s="8">
        <f t="shared" si="4"/>
        <v>56</v>
      </c>
      <c r="P39" s="28">
        <f t="shared" si="0"/>
        <v>-4</v>
      </c>
      <c r="Q39" s="10">
        <f t="shared" si="5"/>
        <v>19.311149999999998</v>
      </c>
      <c r="R39" s="11">
        <f t="shared" si="1"/>
        <v>75.311149999999998</v>
      </c>
      <c r="S39" s="12">
        <f t="shared" si="2"/>
        <v>0.70270270270270274</v>
      </c>
      <c r="T39" s="13">
        <f t="shared" si="3"/>
        <v>0.34484196428571423</v>
      </c>
      <c r="U39" s="14">
        <f>COUNTIF(K$2:$K39,1)</f>
        <v>26</v>
      </c>
      <c r="V39">
        <v>37</v>
      </c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15.75" customHeight="1" x14ac:dyDescent="0.2">
      <c r="A40" s="3">
        <v>38</v>
      </c>
      <c r="B40" s="4">
        <v>42959</v>
      </c>
      <c r="C40" s="3" t="s">
        <v>124</v>
      </c>
      <c r="D40" s="3" t="s">
        <v>42</v>
      </c>
      <c r="E40" s="3">
        <v>1</v>
      </c>
      <c r="F40" s="3">
        <v>2</v>
      </c>
      <c r="G40" s="3" t="s">
        <v>26</v>
      </c>
      <c r="H40" s="3" t="s">
        <v>29</v>
      </c>
      <c r="I40" s="3" t="s">
        <v>14</v>
      </c>
      <c r="J40" s="15" t="s">
        <v>125</v>
      </c>
      <c r="K40" s="6" t="s">
        <v>17</v>
      </c>
      <c r="L40" s="7">
        <v>1.75</v>
      </c>
      <c r="M40" s="8">
        <v>4</v>
      </c>
      <c r="N40" s="9" t="s">
        <v>23</v>
      </c>
      <c r="O40" s="8">
        <f t="shared" si="4"/>
        <v>60</v>
      </c>
      <c r="P40" s="27">
        <f t="shared" si="0"/>
        <v>2.6499999999999995</v>
      </c>
      <c r="Q40" s="10">
        <f t="shared" si="5"/>
        <v>21.961149999999996</v>
      </c>
      <c r="R40" s="11">
        <f t="shared" si="1"/>
        <v>81.961150000000004</v>
      </c>
      <c r="S40" s="12">
        <f t="shared" si="2"/>
        <v>0.71052631578947367</v>
      </c>
      <c r="T40" s="13">
        <f t="shared" si="3"/>
        <v>0.36601916666666673</v>
      </c>
      <c r="U40" s="14">
        <f>COUNTIF(K$2:$K40,1)</f>
        <v>27</v>
      </c>
      <c r="V40">
        <v>38</v>
      </c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5" customHeight="1" x14ac:dyDescent="0.2">
      <c r="A41" s="3">
        <v>39</v>
      </c>
      <c r="B41" s="4">
        <v>42959</v>
      </c>
      <c r="C41" s="3" t="s">
        <v>126</v>
      </c>
      <c r="D41" s="3" t="s">
        <v>42</v>
      </c>
      <c r="E41" s="3">
        <v>5</v>
      </c>
      <c r="F41" s="3">
        <v>1</v>
      </c>
      <c r="G41" s="3" t="s">
        <v>26</v>
      </c>
      <c r="H41" s="3" t="s">
        <v>29</v>
      </c>
      <c r="I41" s="3" t="s">
        <v>14</v>
      </c>
      <c r="J41" s="5" t="s">
        <v>127</v>
      </c>
      <c r="K41" s="6" t="s">
        <v>16</v>
      </c>
      <c r="L41" s="7">
        <v>17</v>
      </c>
      <c r="M41" s="8">
        <v>0.5</v>
      </c>
      <c r="N41" s="9" t="s">
        <v>23</v>
      </c>
      <c r="O41" s="8">
        <f t="shared" si="4"/>
        <v>60.5</v>
      </c>
      <c r="P41" s="28">
        <f t="shared" si="0"/>
        <v>-0.5</v>
      </c>
      <c r="Q41" s="10">
        <f t="shared" si="5"/>
        <v>21.461149999999996</v>
      </c>
      <c r="R41" s="11">
        <f t="shared" si="1"/>
        <v>81.961150000000004</v>
      </c>
      <c r="S41" s="12">
        <f t="shared" si="2"/>
        <v>0.69230769230769229</v>
      </c>
      <c r="T41" s="13">
        <f t="shared" si="3"/>
        <v>0.35472975206611573</v>
      </c>
      <c r="U41" s="14">
        <f>COUNTIF(K$2:$K41,1)</f>
        <v>27</v>
      </c>
      <c r="V41">
        <v>39</v>
      </c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38.25" x14ac:dyDescent="0.2">
      <c r="A42" s="3">
        <v>40</v>
      </c>
      <c r="B42" s="4">
        <v>42959</v>
      </c>
      <c r="C42" s="3" t="s">
        <v>128</v>
      </c>
      <c r="D42" s="3" t="s">
        <v>42</v>
      </c>
      <c r="E42" s="3">
        <v>3</v>
      </c>
      <c r="F42" s="3" t="s">
        <v>129</v>
      </c>
      <c r="G42" s="3" t="s">
        <v>25</v>
      </c>
      <c r="H42" s="3" t="s">
        <v>35</v>
      </c>
      <c r="I42" s="3" t="s">
        <v>14</v>
      </c>
      <c r="J42" s="15" t="s">
        <v>130</v>
      </c>
      <c r="K42" s="6" t="s">
        <v>17</v>
      </c>
      <c r="L42" s="7">
        <v>2.14</v>
      </c>
      <c r="M42" s="8">
        <v>3</v>
      </c>
      <c r="N42" s="9" t="s">
        <v>15</v>
      </c>
      <c r="O42" s="8">
        <f t="shared" si="4"/>
        <v>63.5</v>
      </c>
      <c r="P42" s="27">
        <f t="shared" si="0"/>
        <v>3.42</v>
      </c>
      <c r="Q42" s="10">
        <f t="shared" si="5"/>
        <v>24.881149999999998</v>
      </c>
      <c r="R42" s="11">
        <f t="shared" si="1"/>
        <v>88.381149999999991</v>
      </c>
      <c r="S42" s="12">
        <f t="shared" si="2"/>
        <v>0.7</v>
      </c>
      <c r="T42" s="13">
        <f t="shared" si="3"/>
        <v>0.39182913385826756</v>
      </c>
      <c r="U42" s="14">
        <f>COUNTIF(K$2:$K42,1)</f>
        <v>28</v>
      </c>
      <c r="V42">
        <v>40</v>
      </c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12.75" x14ac:dyDescent="0.2">
      <c r="A43" s="3">
        <v>41</v>
      </c>
      <c r="B43" s="4">
        <v>42959</v>
      </c>
      <c r="C43" s="3" t="s">
        <v>131</v>
      </c>
      <c r="D43" s="3" t="s">
        <v>42</v>
      </c>
      <c r="E43" s="3">
        <v>1</v>
      </c>
      <c r="F43" s="3" t="s">
        <v>132</v>
      </c>
      <c r="G43" s="3" t="s">
        <v>26</v>
      </c>
      <c r="H43" s="3" t="s">
        <v>29</v>
      </c>
      <c r="I43" s="3" t="s">
        <v>30</v>
      </c>
      <c r="J43" s="15" t="s">
        <v>133</v>
      </c>
      <c r="K43" s="6" t="s">
        <v>17</v>
      </c>
      <c r="L43" s="7">
        <v>1.85</v>
      </c>
      <c r="M43" s="8">
        <v>3</v>
      </c>
      <c r="N43" s="9" t="s">
        <v>23</v>
      </c>
      <c r="O43" s="8">
        <f t="shared" si="4"/>
        <v>66.5</v>
      </c>
      <c r="P43" s="27">
        <f t="shared" si="0"/>
        <v>2.2725000000000009</v>
      </c>
      <c r="Q43" s="10">
        <f t="shared" si="5"/>
        <v>27.153649999999999</v>
      </c>
      <c r="R43" s="11">
        <f t="shared" si="1"/>
        <v>93.653649999999999</v>
      </c>
      <c r="S43" s="12">
        <f t="shared" si="2"/>
        <v>0.70731707317073167</v>
      </c>
      <c r="T43" s="13">
        <f t="shared" si="3"/>
        <v>0.40832556390977442</v>
      </c>
      <c r="U43" s="14">
        <f>COUNTIF(K$2:$K43,1)</f>
        <v>29</v>
      </c>
      <c r="V43">
        <v>41</v>
      </c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2.75" x14ac:dyDescent="0.2">
      <c r="A44" s="3">
        <v>42</v>
      </c>
      <c r="B44" s="4">
        <v>42959</v>
      </c>
      <c r="C44" s="3" t="s">
        <v>131</v>
      </c>
      <c r="D44" s="3" t="s">
        <v>42</v>
      </c>
      <c r="E44" s="3">
        <v>1</v>
      </c>
      <c r="F44" s="3" t="s">
        <v>132</v>
      </c>
      <c r="G44" s="3" t="s">
        <v>26</v>
      </c>
      <c r="H44" s="3" t="s">
        <v>29</v>
      </c>
      <c r="I44" s="3" t="s">
        <v>30</v>
      </c>
      <c r="J44" s="15" t="s">
        <v>133</v>
      </c>
      <c r="K44" s="6" t="s">
        <v>17</v>
      </c>
      <c r="L44" s="7">
        <v>1.95</v>
      </c>
      <c r="M44" s="8">
        <v>3</v>
      </c>
      <c r="N44" s="9" t="s">
        <v>23</v>
      </c>
      <c r="O44" s="8">
        <f t="shared" si="4"/>
        <v>69.5</v>
      </c>
      <c r="P44" s="27">
        <f t="shared" si="0"/>
        <v>2.5574999999999992</v>
      </c>
      <c r="Q44" s="10">
        <f t="shared" si="5"/>
        <v>29.711149999999996</v>
      </c>
      <c r="R44" s="11">
        <f t="shared" si="1"/>
        <v>99.211150000000004</v>
      </c>
      <c r="S44" s="12">
        <f t="shared" si="2"/>
        <v>0.7142857142857143</v>
      </c>
      <c r="T44" s="13">
        <f t="shared" si="3"/>
        <v>0.4274985611510792</v>
      </c>
      <c r="U44" s="14">
        <f>COUNTIF(K$2:$K44,1)</f>
        <v>30</v>
      </c>
      <c r="V44">
        <v>42</v>
      </c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12.75" x14ac:dyDescent="0.2">
      <c r="A45" s="3">
        <v>43</v>
      </c>
      <c r="B45" s="4">
        <v>42959</v>
      </c>
      <c r="C45" s="3" t="s">
        <v>134</v>
      </c>
      <c r="D45" s="3" t="s">
        <v>27</v>
      </c>
      <c r="E45" s="3">
        <v>1</v>
      </c>
      <c r="F45" s="3" t="s">
        <v>135</v>
      </c>
      <c r="G45" s="3" t="s">
        <v>28</v>
      </c>
      <c r="H45" s="3" t="s">
        <v>29</v>
      </c>
      <c r="I45" s="3" t="s">
        <v>30</v>
      </c>
      <c r="J45" s="5" t="s">
        <v>31</v>
      </c>
      <c r="K45" s="6" t="s">
        <v>16</v>
      </c>
      <c r="L45" s="7">
        <v>1.83</v>
      </c>
      <c r="M45" s="8">
        <v>1</v>
      </c>
      <c r="N45" s="9" t="s">
        <v>23</v>
      </c>
      <c r="O45" s="8">
        <f t="shared" si="4"/>
        <v>70.5</v>
      </c>
      <c r="P45" s="28">
        <f t="shared" si="0"/>
        <v>-1</v>
      </c>
      <c r="Q45" s="10">
        <f t="shared" si="5"/>
        <v>28.711149999999996</v>
      </c>
      <c r="R45" s="11">
        <f t="shared" si="1"/>
        <v>99.211150000000004</v>
      </c>
      <c r="S45" s="12">
        <f t="shared" si="2"/>
        <v>0.69767441860465118</v>
      </c>
      <c r="T45" s="13">
        <f t="shared" si="3"/>
        <v>0.40725035460992914</v>
      </c>
      <c r="U45" s="14">
        <f>COUNTIF(K$2:$K45,1)</f>
        <v>30</v>
      </c>
      <c r="V45">
        <v>43</v>
      </c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5.75" customHeight="1" x14ac:dyDescent="0.2">
      <c r="A46" s="3">
        <v>44</v>
      </c>
      <c r="B46" s="4">
        <v>42959</v>
      </c>
      <c r="C46" s="3" t="s">
        <v>136</v>
      </c>
      <c r="D46" s="3" t="s">
        <v>137</v>
      </c>
      <c r="E46" s="3">
        <v>1</v>
      </c>
      <c r="F46" s="3" t="s">
        <v>138</v>
      </c>
      <c r="G46" s="3" t="s">
        <v>26</v>
      </c>
      <c r="H46" s="3" t="s">
        <v>139</v>
      </c>
      <c r="I46" s="3" t="s">
        <v>14</v>
      </c>
      <c r="J46" s="5" t="s">
        <v>140</v>
      </c>
      <c r="K46" s="6" t="s">
        <v>16</v>
      </c>
      <c r="L46" s="7">
        <v>1.9</v>
      </c>
      <c r="M46" s="8">
        <v>1.5</v>
      </c>
      <c r="N46" s="9" t="s">
        <v>15</v>
      </c>
      <c r="O46" s="8">
        <f t="shared" si="4"/>
        <v>72</v>
      </c>
      <c r="P46" s="28">
        <f t="shared" si="0"/>
        <v>-1.5</v>
      </c>
      <c r="Q46" s="10">
        <f t="shared" si="5"/>
        <v>27.211149999999996</v>
      </c>
      <c r="R46" s="11">
        <f t="shared" si="1"/>
        <v>99.211150000000004</v>
      </c>
      <c r="S46" s="12">
        <f t="shared" si="2"/>
        <v>0.68181818181818177</v>
      </c>
      <c r="T46" s="13">
        <f t="shared" si="3"/>
        <v>0.37793263888888895</v>
      </c>
      <c r="U46" s="14">
        <f>COUNTIF(K$2:$K46,1)</f>
        <v>30</v>
      </c>
      <c r="V46">
        <v>44</v>
      </c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25.5" x14ac:dyDescent="0.2">
      <c r="A47" s="3">
        <v>45</v>
      </c>
      <c r="B47" s="4">
        <v>42960</v>
      </c>
      <c r="C47" s="3" t="s">
        <v>141</v>
      </c>
      <c r="D47" s="3" t="s">
        <v>142</v>
      </c>
      <c r="E47" s="3">
        <v>2</v>
      </c>
      <c r="F47" s="3" t="s">
        <v>143</v>
      </c>
      <c r="G47" s="3" t="s">
        <v>28</v>
      </c>
      <c r="H47" s="3" t="s">
        <v>35</v>
      </c>
      <c r="I47" s="3" t="s">
        <v>14</v>
      </c>
      <c r="J47" s="5" t="s">
        <v>144</v>
      </c>
      <c r="K47" s="6" t="s">
        <v>16</v>
      </c>
      <c r="L47" s="7">
        <v>2.1</v>
      </c>
      <c r="M47" s="8">
        <v>2</v>
      </c>
      <c r="N47" s="9" t="s">
        <v>15</v>
      </c>
      <c r="O47" s="8">
        <f t="shared" si="4"/>
        <v>74</v>
      </c>
      <c r="P47" s="28">
        <f t="shared" si="0"/>
        <v>-2</v>
      </c>
      <c r="Q47" s="10">
        <f t="shared" si="5"/>
        <v>25.211149999999996</v>
      </c>
      <c r="R47" s="11">
        <f t="shared" si="1"/>
        <v>99.211150000000004</v>
      </c>
      <c r="S47" s="12">
        <f t="shared" si="2"/>
        <v>0.66666666666666663</v>
      </c>
      <c r="T47" s="13">
        <f t="shared" si="3"/>
        <v>0.34069121621621629</v>
      </c>
      <c r="U47" s="14">
        <f>COUNTIF(K$2:$K47,1)</f>
        <v>30</v>
      </c>
      <c r="V47">
        <v>45</v>
      </c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4.25" customHeight="1" x14ac:dyDescent="0.2">
      <c r="A48" s="3">
        <v>46</v>
      </c>
      <c r="B48" s="4">
        <v>42960</v>
      </c>
      <c r="C48" s="3" t="s">
        <v>145</v>
      </c>
      <c r="D48" s="3" t="s">
        <v>27</v>
      </c>
      <c r="E48" s="3">
        <v>3</v>
      </c>
      <c r="F48" s="3">
        <v>1</v>
      </c>
      <c r="G48" s="3" t="s">
        <v>25</v>
      </c>
      <c r="H48" s="3" t="s">
        <v>29</v>
      </c>
      <c r="I48" s="3" t="s">
        <v>14</v>
      </c>
      <c r="J48" s="5" t="s">
        <v>146</v>
      </c>
      <c r="K48" s="6" t="s">
        <v>16</v>
      </c>
      <c r="L48" s="7">
        <v>6.53</v>
      </c>
      <c r="M48" s="8">
        <v>0.5</v>
      </c>
      <c r="N48" s="9" t="s">
        <v>15</v>
      </c>
      <c r="O48" s="8">
        <f t="shared" si="4"/>
        <v>74.5</v>
      </c>
      <c r="P48" s="28">
        <f t="shared" si="0"/>
        <v>-0.5</v>
      </c>
      <c r="Q48" s="10">
        <f t="shared" si="5"/>
        <v>24.711149999999996</v>
      </c>
      <c r="R48" s="11">
        <f t="shared" si="1"/>
        <v>99.211150000000004</v>
      </c>
      <c r="S48" s="12">
        <f t="shared" si="2"/>
        <v>0.65217391304347827</v>
      </c>
      <c r="T48" s="13">
        <f t="shared" si="3"/>
        <v>0.3316932885906041</v>
      </c>
      <c r="U48" s="14">
        <f>COUNTIF(K$2:$K48,1)</f>
        <v>30</v>
      </c>
      <c r="V48">
        <v>46</v>
      </c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25.5" x14ac:dyDescent="0.2">
      <c r="A49" s="3">
        <v>47</v>
      </c>
      <c r="B49" s="4">
        <v>42960</v>
      </c>
      <c r="C49" s="3" t="s">
        <v>147</v>
      </c>
      <c r="D49" s="3" t="s">
        <v>27</v>
      </c>
      <c r="E49" s="3">
        <v>2</v>
      </c>
      <c r="F49" s="3" t="s">
        <v>148</v>
      </c>
      <c r="G49" s="3" t="s">
        <v>26</v>
      </c>
      <c r="H49" s="3" t="s">
        <v>35</v>
      </c>
      <c r="I49" s="3" t="s">
        <v>14</v>
      </c>
      <c r="J49" s="15" t="s">
        <v>149</v>
      </c>
      <c r="K49" s="6" t="s">
        <v>17</v>
      </c>
      <c r="L49" s="7">
        <v>2.226</v>
      </c>
      <c r="M49" s="8">
        <v>1.5</v>
      </c>
      <c r="N49" s="9" t="s">
        <v>15</v>
      </c>
      <c r="O49" s="8">
        <f t="shared" si="4"/>
        <v>76</v>
      </c>
      <c r="P49" s="27">
        <f t="shared" si="0"/>
        <v>1.839</v>
      </c>
      <c r="Q49" s="10">
        <f t="shared" si="5"/>
        <v>26.550149999999995</v>
      </c>
      <c r="R49" s="11">
        <f t="shared" si="1"/>
        <v>102.55015</v>
      </c>
      <c r="S49" s="12">
        <f t="shared" si="2"/>
        <v>0.65957446808510634</v>
      </c>
      <c r="T49" s="13">
        <f t="shared" si="3"/>
        <v>0.34934407894736846</v>
      </c>
      <c r="U49" s="14">
        <f>COUNTIF(K$2:$K49,1)</f>
        <v>31</v>
      </c>
      <c r="V49">
        <v>47</v>
      </c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15" customHeight="1" x14ac:dyDescent="0.2">
      <c r="A50" s="3">
        <v>48</v>
      </c>
      <c r="B50" s="4">
        <v>42960</v>
      </c>
      <c r="C50" s="3" t="s">
        <v>150</v>
      </c>
      <c r="D50" s="3" t="s">
        <v>42</v>
      </c>
      <c r="E50" s="3">
        <v>1</v>
      </c>
      <c r="F50" s="3">
        <v>1</v>
      </c>
      <c r="G50" s="3" t="s">
        <v>26</v>
      </c>
      <c r="H50" s="3" t="s">
        <v>29</v>
      </c>
      <c r="I50" s="3" t="s">
        <v>14</v>
      </c>
      <c r="J50" s="5" t="s">
        <v>151</v>
      </c>
      <c r="K50" s="6" t="s">
        <v>16</v>
      </c>
      <c r="L50" s="7">
        <v>1.8</v>
      </c>
      <c r="M50" s="8">
        <v>2</v>
      </c>
      <c r="N50" s="9" t="s">
        <v>15</v>
      </c>
      <c r="O50" s="8">
        <f t="shared" si="4"/>
        <v>78</v>
      </c>
      <c r="P50" s="28">
        <f t="shared" si="0"/>
        <v>-2</v>
      </c>
      <c r="Q50" s="10">
        <f t="shared" si="5"/>
        <v>24.550149999999995</v>
      </c>
      <c r="R50" s="11">
        <f t="shared" si="1"/>
        <v>102.55015</v>
      </c>
      <c r="S50" s="12">
        <f t="shared" si="2"/>
        <v>0.64583333333333337</v>
      </c>
      <c r="T50" s="13">
        <f t="shared" si="3"/>
        <v>0.31474551282051283</v>
      </c>
      <c r="U50" s="14">
        <f>COUNTIF(K$2:$K50,1)</f>
        <v>31</v>
      </c>
      <c r="V50">
        <v>48</v>
      </c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12.75" x14ac:dyDescent="0.2">
      <c r="A51" s="3">
        <v>49</v>
      </c>
      <c r="B51" s="4">
        <v>42960</v>
      </c>
      <c r="C51" s="3" t="s">
        <v>152</v>
      </c>
      <c r="D51" s="3" t="s">
        <v>27</v>
      </c>
      <c r="E51" s="3">
        <v>1</v>
      </c>
      <c r="F51" s="3" t="s">
        <v>153</v>
      </c>
      <c r="G51" s="3" t="s">
        <v>26</v>
      </c>
      <c r="H51" s="3" t="s">
        <v>29</v>
      </c>
      <c r="I51" s="3" t="s">
        <v>30</v>
      </c>
      <c r="J51" s="5" t="s">
        <v>154</v>
      </c>
      <c r="K51" s="6" t="s">
        <v>16</v>
      </c>
      <c r="L51" s="7">
        <v>1.95</v>
      </c>
      <c r="M51" s="8">
        <v>3</v>
      </c>
      <c r="N51" s="9" t="s">
        <v>23</v>
      </c>
      <c r="O51" s="8">
        <f t="shared" si="4"/>
        <v>81</v>
      </c>
      <c r="P51" s="28">
        <f t="shared" si="0"/>
        <v>-3</v>
      </c>
      <c r="Q51" s="24">
        <f t="shared" si="5"/>
        <v>21.550149999999995</v>
      </c>
      <c r="R51" s="25">
        <f t="shared" si="1"/>
        <v>102.55015</v>
      </c>
      <c r="S51" s="33">
        <f t="shared" si="2"/>
        <v>0.63265306122448983</v>
      </c>
      <c r="T51" s="13">
        <f t="shared" si="3"/>
        <v>0.26605123456790125</v>
      </c>
      <c r="U51" s="14">
        <f>COUNTIF(K$2:$K51,1)</f>
        <v>31</v>
      </c>
      <c r="V51">
        <v>49</v>
      </c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16.5" customHeight="1" x14ac:dyDescent="0.25">
      <c r="A52" s="3">
        <v>50</v>
      </c>
      <c r="B52" s="4">
        <v>42962</v>
      </c>
      <c r="C52" s="3" t="s">
        <v>155</v>
      </c>
      <c r="D52" s="3" t="s">
        <v>42</v>
      </c>
      <c r="E52" s="3">
        <v>1</v>
      </c>
      <c r="F52" s="3">
        <v>2</v>
      </c>
      <c r="G52" s="3" t="s">
        <v>26</v>
      </c>
      <c r="H52" s="3" t="s">
        <v>35</v>
      </c>
      <c r="I52" s="3" t="s">
        <v>14</v>
      </c>
      <c r="J52" s="15" t="s">
        <v>95</v>
      </c>
      <c r="K52" s="6" t="s">
        <v>17</v>
      </c>
      <c r="L52" s="7">
        <v>2.0299999999999998</v>
      </c>
      <c r="M52" s="8">
        <v>1.5</v>
      </c>
      <c r="N52" s="9" t="s">
        <v>15</v>
      </c>
      <c r="O52" s="8">
        <f t="shared" si="4"/>
        <v>82.5</v>
      </c>
      <c r="P52" s="27">
        <f t="shared" si="0"/>
        <v>1.5449999999999999</v>
      </c>
      <c r="Q52" s="10">
        <f t="shared" si="5"/>
        <v>23.095149999999997</v>
      </c>
      <c r="R52" s="11">
        <f t="shared" si="1"/>
        <v>105.59514999999999</v>
      </c>
      <c r="S52" s="12">
        <f t="shared" si="2"/>
        <v>0.64</v>
      </c>
      <c r="T52" s="13">
        <f t="shared" si="3"/>
        <v>0.27994121212121198</v>
      </c>
      <c r="U52" s="14">
        <f>COUNTIF(K$2:$K52,1)</f>
        <v>32</v>
      </c>
      <c r="V52">
        <v>50</v>
      </c>
      <c r="W52"/>
    </row>
    <row r="53" spans="1:244" ht="17.25" customHeight="1" x14ac:dyDescent="0.25">
      <c r="A53" s="3">
        <v>51</v>
      </c>
      <c r="B53" s="4">
        <v>42962</v>
      </c>
      <c r="C53" s="3" t="s">
        <v>156</v>
      </c>
      <c r="D53" s="3" t="s">
        <v>42</v>
      </c>
      <c r="E53" s="3">
        <v>1</v>
      </c>
      <c r="F53" s="3" t="s">
        <v>157</v>
      </c>
      <c r="G53" s="3" t="s">
        <v>26</v>
      </c>
      <c r="H53" s="3" t="s">
        <v>35</v>
      </c>
      <c r="I53" s="3" t="s">
        <v>14</v>
      </c>
      <c r="J53" s="15" t="s">
        <v>61</v>
      </c>
      <c r="K53" s="6" t="s">
        <v>17</v>
      </c>
      <c r="L53" s="7">
        <v>2</v>
      </c>
      <c r="M53" s="8">
        <v>4</v>
      </c>
      <c r="N53" s="9" t="s">
        <v>15</v>
      </c>
      <c r="O53" s="8">
        <f t="shared" si="4"/>
        <v>86.5</v>
      </c>
      <c r="P53" s="27">
        <f t="shared" si="0"/>
        <v>4</v>
      </c>
      <c r="Q53" s="10">
        <f t="shared" si="5"/>
        <v>27.095149999999997</v>
      </c>
      <c r="R53" s="11">
        <f t="shared" si="1"/>
        <v>113.59514999999999</v>
      </c>
      <c r="S53" s="12">
        <f t="shared" si="2"/>
        <v>0.6470588235294118</v>
      </c>
      <c r="T53" s="13">
        <f t="shared" si="3"/>
        <v>0.31323872832369931</v>
      </c>
      <c r="U53" s="14">
        <f>COUNTIF(K$2:$K53,1)</f>
        <v>33</v>
      </c>
      <c r="V53">
        <v>51</v>
      </c>
      <c r="W53"/>
    </row>
    <row r="54" spans="1:244" ht="26.25" x14ac:dyDescent="0.25">
      <c r="A54" s="3">
        <v>52</v>
      </c>
      <c r="B54" s="4">
        <v>42963</v>
      </c>
      <c r="C54" s="3" t="s">
        <v>158</v>
      </c>
      <c r="D54" s="3" t="s">
        <v>34</v>
      </c>
      <c r="E54" s="3">
        <v>2</v>
      </c>
      <c r="F54" s="3" t="s">
        <v>159</v>
      </c>
      <c r="G54" s="3" t="s">
        <v>28</v>
      </c>
      <c r="H54" s="3" t="s">
        <v>35</v>
      </c>
      <c r="I54" s="3" t="s">
        <v>14</v>
      </c>
      <c r="J54" s="15" t="s">
        <v>160</v>
      </c>
      <c r="K54" s="6" t="s">
        <v>17</v>
      </c>
      <c r="L54" s="7">
        <v>2.113</v>
      </c>
      <c r="M54" s="8">
        <v>1.5</v>
      </c>
      <c r="N54" s="9" t="s">
        <v>15</v>
      </c>
      <c r="O54" s="8">
        <f t="shared" si="4"/>
        <v>88</v>
      </c>
      <c r="P54" s="27">
        <f t="shared" si="0"/>
        <v>1.6695000000000002</v>
      </c>
      <c r="Q54" s="10">
        <f t="shared" si="5"/>
        <v>28.764649999999996</v>
      </c>
      <c r="R54" s="11">
        <f t="shared" si="1"/>
        <v>116.76464999999999</v>
      </c>
      <c r="S54" s="12">
        <f t="shared" si="2"/>
        <v>0.65384615384615385</v>
      </c>
      <c r="T54" s="13">
        <f t="shared" si="3"/>
        <v>0.32687102272727259</v>
      </c>
      <c r="U54" s="14">
        <f>COUNTIF(K$2:$K54,1)</f>
        <v>34</v>
      </c>
      <c r="V54">
        <v>52</v>
      </c>
      <c r="W54"/>
    </row>
    <row r="55" spans="1:244" ht="17.25" customHeight="1" x14ac:dyDescent="0.25">
      <c r="A55" s="3">
        <v>53</v>
      </c>
      <c r="B55" s="4">
        <v>42963</v>
      </c>
      <c r="C55" s="3" t="s">
        <v>161</v>
      </c>
      <c r="D55" s="3" t="s">
        <v>42</v>
      </c>
      <c r="E55" s="3">
        <v>1</v>
      </c>
      <c r="F55" s="3">
        <v>1</v>
      </c>
      <c r="G55" s="3" t="s">
        <v>26</v>
      </c>
      <c r="H55" s="3" t="s">
        <v>35</v>
      </c>
      <c r="I55" s="3" t="s">
        <v>14</v>
      </c>
      <c r="J55" s="15" t="s">
        <v>162</v>
      </c>
      <c r="K55" s="6" t="s">
        <v>17</v>
      </c>
      <c r="L55" s="7">
        <v>1.8</v>
      </c>
      <c r="M55" s="8">
        <v>2</v>
      </c>
      <c r="N55" s="9" t="s">
        <v>15</v>
      </c>
      <c r="O55" s="8">
        <f t="shared" si="4"/>
        <v>90</v>
      </c>
      <c r="P55" s="27">
        <f t="shared" si="0"/>
        <v>1.6</v>
      </c>
      <c r="Q55" s="10">
        <f t="shared" si="5"/>
        <v>30.364649999999997</v>
      </c>
      <c r="R55" s="11">
        <f t="shared" si="1"/>
        <v>120.36465</v>
      </c>
      <c r="S55" s="12">
        <f t="shared" si="2"/>
        <v>0.660377358490566</v>
      </c>
      <c r="T55" s="13">
        <f t="shared" si="3"/>
        <v>0.33738499999999999</v>
      </c>
      <c r="U55" s="14">
        <f>COUNTIF(K$2:$K55,1)</f>
        <v>35</v>
      </c>
      <c r="V55">
        <v>53</v>
      </c>
      <c r="W55"/>
    </row>
    <row r="56" spans="1:244" ht="26.25" x14ac:dyDescent="0.25">
      <c r="A56" s="3">
        <v>54</v>
      </c>
      <c r="B56" s="4">
        <v>42963</v>
      </c>
      <c r="C56" s="3" t="s">
        <v>163</v>
      </c>
      <c r="D56" s="3" t="s">
        <v>27</v>
      </c>
      <c r="E56" s="3">
        <v>2</v>
      </c>
      <c r="F56" s="3" t="s">
        <v>164</v>
      </c>
      <c r="G56" s="3" t="s">
        <v>26</v>
      </c>
      <c r="H56" s="3" t="s">
        <v>35</v>
      </c>
      <c r="I56" s="3" t="s">
        <v>14</v>
      </c>
      <c r="J56" s="5" t="s">
        <v>165</v>
      </c>
      <c r="K56" s="6" t="s">
        <v>16</v>
      </c>
      <c r="L56" s="7">
        <v>2.21</v>
      </c>
      <c r="M56" s="8">
        <v>2</v>
      </c>
      <c r="N56" s="9" t="s">
        <v>15</v>
      </c>
      <c r="O56" s="8">
        <f t="shared" si="4"/>
        <v>92</v>
      </c>
      <c r="P56" s="28">
        <f t="shared" si="0"/>
        <v>-2</v>
      </c>
      <c r="Q56" s="10">
        <f t="shared" si="5"/>
        <v>28.364649999999997</v>
      </c>
      <c r="R56" s="11">
        <f t="shared" si="1"/>
        <v>120.36465</v>
      </c>
      <c r="S56" s="12">
        <f t="shared" si="2"/>
        <v>0.64814814814814814</v>
      </c>
      <c r="T56" s="13">
        <f t="shared" si="3"/>
        <v>0.30831141304347826</v>
      </c>
      <c r="U56" s="14">
        <f>COUNTIF(K$2:$K56,1)</f>
        <v>35</v>
      </c>
      <c r="V56">
        <v>54</v>
      </c>
      <c r="W56"/>
    </row>
    <row r="57" spans="1:244" ht="15.75" customHeight="1" x14ac:dyDescent="0.25">
      <c r="A57" s="3">
        <v>55</v>
      </c>
      <c r="B57" s="4">
        <v>42963</v>
      </c>
      <c r="C57" s="3" t="s">
        <v>166</v>
      </c>
      <c r="D57" s="3" t="s">
        <v>42</v>
      </c>
      <c r="E57" s="3">
        <v>1</v>
      </c>
      <c r="F57" s="3" t="s">
        <v>167</v>
      </c>
      <c r="G57" s="3" t="s">
        <v>26</v>
      </c>
      <c r="H57" s="3" t="s">
        <v>29</v>
      </c>
      <c r="I57" s="3" t="s">
        <v>14</v>
      </c>
      <c r="J57" s="15" t="s">
        <v>95</v>
      </c>
      <c r="K57" s="6" t="s">
        <v>17</v>
      </c>
      <c r="L57" s="7">
        <v>1.425</v>
      </c>
      <c r="M57" s="8">
        <v>3</v>
      </c>
      <c r="N57" s="9" t="s">
        <v>23</v>
      </c>
      <c r="O57" s="8">
        <f t="shared" si="4"/>
        <v>95</v>
      </c>
      <c r="P57" s="27">
        <f t="shared" si="0"/>
        <v>1.0612500000000002</v>
      </c>
      <c r="Q57" s="10">
        <f t="shared" si="5"/>
        <v>29.425899999999999</v>
      </c>
      <c r="R57" s="11">
        <f t="shared" si="1"/>
        <v>124.4259</v>
      </c>
      <c r="S57" s="12">
        <f t="shared" si="2"/>
        <v>0.65454545454545454</v>
      </c>
      <c r="T57" s="13">
        <f t="shared" si="3"/>
        <v>0.30974631578947365</v>
      </c>
      <c r="U57" s="14">
        <f>COUNTIF(K$2:$K57,1)</f>
        <v>36</v>
      </c>
      <c r="V57">
        <v>55</v>
      </c>
      <c r="W57"/>
    </row>
    <row r="58" spans="1:244" ht="26.25" x14ac:dyDescent="0.25">
      <c r="A58" s="3">
        <v>56</v>
      </c>
      <c r="B58" s="4">
        <v>42964</v>
      </c>
      <c r="C58" s="3" t="s">
        <v>168</v>
      </c>
      <c r="D58" s="3" t="s">
        <v>86</v>
      </c>
      <c r="E58" s="3">
        <v>2</v>
      </c>
      <c r="F58" s="3" t="s">
        <v>169</v>
      </c>
      <c r="G58" s="3" t="s">
        <v>28</v>
      </c>
      <c r="H58" s="3" t="s">
        <v>35</v>
      </c>
      <c r="I58" s="3" t="s">
        <v>14</v>
      </c>
      <c r="J58" s="15" t="s">
        <v>170</v>
      </c>
      <c r="K58" s="6" t="s">
        <v>17</v>
      </c>
      <c r="L58" s="7">
        <v>2.4300000000000002</v>
      </c>
      <c r="M58" s="8">
        <v>1</v>
      </c>
      <c r="N58" s="9" t="s">
        <v>15</v>
      </c>
      <c r="O58" s="8">
        <f t="shared" si="4"/>
        <v>96</v>
      </c>
      <c r="P58" s="27">
        <f t="shared" si="0"/>
        <v>1.4300000000000002</v>
      </c>
      <c r="Q58" s="10">
        <f t="shared" si="5"/>
        <v>30.855899999999998</v>
      </c>
      <c r="R58" s="11">
        <f t="shared" si="1"/>
        <v>126.85589999999999</v>
      </c>
      <c r="S58" s="12">
        <f t="shared" si="2"/>
        <v>0.6607142857142857</v>
      </c>
      <c r="T58" s="13">
        <f t="shared" si="3"/>
        <v>0.32141562499999993</v>
      </c>
      <c r="U58" s="14">
        <f>COUNTIF(K$2:$K58,1)</f>
        <v>37</v>
      </c>
      <c r="V58">
        <v>56</v>
      </c>
      <c r="W58"/>
    </row>
    <row r="59" spans="1:244" ht="16.5" customHeight="1" x14ac:dyDescent="0.25">
      <c r="A59" s="3">
        <v>57</v>
      </c>
      <c r="B59" s="4">
        <v>42965</v>
      </c>
      <c r="C59" s="3" t="s">
        <v>171</v>
      </c>
      <c r="D59" s="3" t="s">
        <v>42</v>
      </c>
      <c r="E59" s="3">
        <v>1</v>
      </c>
      <c r="F59" s="3">
        <v>2</v>
      </c>
      <c r="G59" s="3" t="s">
        <v>25</v>
      </c>
      <c r="H59" s="3" t="s">
        <v>35</v>
      </c>
      <c r="I59" s="3" t="s">
        <v>14</v>
      </c>
      <c r="J59" s="15" t="s">
        <v>31</v>
      </c>
      <c r="K59" s="6" t="s">
        <v>17</v>
      </c>
      <c r="L59" s="7">
        <v>2.0640000000000001</v>
      </c>
      <c r="M59" s="8">
        <v>4</v>
      </c>
      <c r="N59" s="9" t="s">
        <v>15</v>
      </c>
      <c r="O59" s="8">
        <f t="shared" si="4"/>
        <v>100</v>
      </c>
      <c r="P59" s="27">
        <f t="shared" si="0"/>
        <v>4.2560000000000002</v>
      </c>
      <c r="Q59" s="10">
        <f t="shared" si="5"/>
        <v>35.111899999999999</v>
      </c>
      <c r="R59" s="11">
        <f t="shared" si="1"/>
        <v>135.11189999999999</v>
      </c>
      <c r="S59" s="12">
        <f t="shared" si="2"/>
        <v>0.66666666666666663</v>
      </c>
      <c r="T59" s="13">
        <f t="shared" si="3"/>
        <v>0.3511189999999999</v>
      </c>
      <c r="U59" s="14">
        <f>COUNTIF(K$2:$K59,1)</f>
        <v>38</v>
      </c>
      <c r="V59">
        <v>57</v>
      </c>
      <c r="W59"/>
    </row>
    <row r="60" spans="1:244" ht="16.5" customHeight="1" x14ac:dyDescent="0.25">
      <c r="A60" s="3">
        <v>58</v>
      </c>
      <c r="B60" s="4">
        <v>42965</v>
      </c>
      <c r="C60" s="3" t="s">
        <v>172</v>
      </c>
      <c r="D60" s="3" t="s">
        <v>42</v>
      </c>
      <c r="E60" s="3">
        <v>1</v>
      </c>
      <c r="F60" s="3" t="s">
        <v>173</v>
      </c>
      <c r="G60" s="3" t="s">
        <v>26</v>
      </c>
      <c r="H60" s="3" t="s">
        <v>35</v>
      </c>
      <c r="I60" s="3" t="s">
        <v>14</v>
      </c>
      <c r="J60" s="15" t="s">
        <v>117</v>
      </c>
      <c r="K60" s="6" t="s">
        <v>17</v>
      </c>
      <c r="L60" s="7">
        <v>1.925</v>
      </c>
      <c r="M60" s="8">
        <v>1.5</v>
      </c>
      <c r="N60" s="9" t="s">
        <v>15</v>
      </c>
      <c r="O60" s="8">
        <f t="shared" si="4"/>
        <v>101.5</v>
      </c>
      <c r="P60" s="27">
        <f t="shared" si="0"/>
        <v>1.3875000000000002</v>
      </c>
      <c r="Q60" s="10">
        <f t="shared" si="5"/>
        <v>36.499400000000001</v>
      </c>
      <c r="R60" s="11">
        <f t="shared" si="1"/>
        <v>137.99940000000001</v>
      </c>
      <c r="S60" s="12">
        <f t="shared" si="2"/>
        <v>0.67241379310344829</v>
      </c>
      <c r="T60" s="13">
        <f t="shared" si="3"/>
        <v>0.35960000000000009</v>
      </c>
      <c r="U60" s="14">
        <f>COUNTIF(K$2:$K60,1)</f>
        <v>39</v>
      </c>
      <c r="V60">
        <v>58</v>
      </c>
      <c r="W60"/>
    </row>
    <row r="61" spans="1:244" ht="15.75" customHeight="1" x14ac:dyDescent="0.25">
      <c r="A61" s="3">
        <v>59</v>
      </c>
      <c r="B61" s="4">
        <v>42965</v>
      </c>
      <c r="C61" s="3" t="s">
        <v>174</v>
      </c>
      <c r="D61" s="3" t="s">
        <v>42</v>
      </c>
      <c r="E61" s="3">
        <v>1</v>
      </c>
      <c r="F61" s="3">
        <v>2</v>
      </c>
      <c r="G61" s="3" t="s">
        <v>26</v>
      </c>
      <c r="H61" s="3" t="s">
        <v>29</v>
      </c>
      <c r="I61" s="3" t="s">
        <v>14</v>
      </c>
      <c r="J61" s="5" t="s">
        <v>123</v>
      </c>
      <c r="K61" s="6" t="s">
        <v>16</v>
      </c>
      <c r="L61" s="7">
        <v>3.5</v>
      </c>
      <c r="M61" s="8">
        <v>1</v>
      </c>
      <c r="N61" s="9" t="s">
        <v>23</v>
      </c>
      <c r="O61" s="8">
        <f t="shared" si="4"/>
        <v>102.5</v>
      </c>
      <c r="P61" s="28">
        <f t="shared" si="0"/>
        <v>-1</v>
      </c>
      <c r="Q61" s="10">
        <f t="shared" si="5"/>
        <v>35.499400000000001</v>
      </c>
      <c r="R61" s="11">
        <f t="shared" si="1"/>
        <v>137.99940000000001</v>
      </c>
      <c r="S61" s="12">
        <f t="shared" si="2"/>
        <v>0.66101694915254239</v>
      </c>
      <c r="T61" s="13">
        <f t="shared" si="3"/>
        <v>0.34633560975609762</v>
      </c>
      <c r="U61" s="14">
        <f>COUNTIF(K$2:$K61,1)</f>
        <v>39</v>
      </c>
      <c r="V61">
        <v>59</v>
      </c>
      <c r="W61"/>
    </row>
    <row r="62" spans="1:244" ht="26.25" x14ac:dyDescent="0.25">
      <c r="A62" s="3">
        <v>60</v>
      </c>
      <c r="B62" s="4">
        <v>42965</v>
      </c>
      <c r="C62" s="3" t="s">
        <v>175</v>
      </c>
      <c r="D62" s="3" t="s">
        <v>42</v>
      </c>
      <c r="E62" s="3">
        <v>2</v>
      </c>
      <c r="F62" s="3" t="s">
        <v>176</v>
      </c>
      <c r="G62" s="3" t="s">
        <v>26</v>
      </c>
      <c r="H62" s="3" t="s">
        <v>29</v>
      </c>
      <c r="I62" s="3" t="s">
        <v>14</v>
      </c>
      <c r="J62" s="5" t="s">
        <v>177</v>
      </c>
      <c r="K62" s="6" t="s">
        <v>16</v>
      </c>
      <c r="L62" s="7">
        <v>2.37</v>
      </c>
      <c r="M62" s="8">
        <v>1.5</v>
      </c>
      <c r="N62" s="9" t="s">
        <v>23</v>
      </c>
      <c r="O62" s="8">
        <f t="shared" si="4"/>
        <v>104</v>
      </c>
      <c r="P62" s="28">
        <f t="shared" si="0"/>
        <v>-1.5</v>
      </c>
      <c r="Q62" s="10">
        <f t="shared" si="5"/>
        <v>33.999400000000001</v>
      </c>
      <c r="R62" s="11">
        <f t="shared" si="1"/>
        <v>137.99940000000001</v>
      </c>
      <c r="S62" s="12">
        <f t="shared" si="2"/>
        <v>0.65</v>
      </c>
      <c r="T62" s="13">
        <f t="shared" si="3"/>
        <v>0.32691730769230776</v>
      </c>
      <c r="U62" s="14">
        <f>COUNTIF(K$2:$K62,1)</f>
        <v>39</v>
      </c>
      <c r="V62">
        <v>60</v>
      </c>
      <c r="W62"/>
    </row>
    <row r="63" spans="1:244" ht="16.5" customHeight="1" x14ac:dyDescent="0.25">
      <c r="A63" s="3">
        <v>61</v>
      </c>
      <c r="B63" s="4">
        <v>42965</v>
      </c>
      <c r="C63" s="3" t="s">
        <v>178</v>
      </c>
      <c r="D63" s="3" t="s">
        <v>42</v>
      </c>
      <c r="E63" s="3">
        <v>1</v>
      </c>
      <c r="F63" s="3">
        <v>2</v>
      </c>
      <c r="G63" s="3" t="s">
        <v>26</v>
      </c>
      <c r="H63" s="3" t="s">
        <v>35</v>
      </c>
      <c r="I63" s="3" t="s">
        <v>14</v>
      </c>
      <c r="J63" s="5" t="s">
        <v>179</v>
      </c>
      <c r="K63" s="6" t="s">
        <v>16</v>
      </c>
      <c r="L63" s="7">
        <v>2.17</v>
      </c>
      <c r="M63" s="8">
        <v>2</v>
      </c>
      <c r="N63" s="9" t="s">
        <v>15</v>
      </c>
      <c r="O63" s="8">
        <f t="shared" si="4"/>
        <v>106</v>
      </c>
      <c r="P63" s="28">
        <f t="shared" si="0"/>
        <v>-2</v>
      </c>
      <c r="Q63" s="10">
        <f t="shared" si="5"/>
        <v>31.999400000000001</v>
      </c>
      <c r="R63" s="11">
        <f t="shared" si="1"/>
        <v>137.99940000000001</v>
      </c>
      <c r="S63" s="12">
        <f t="shared" si="2"/>
        <v>0.63934426229508201</v>
      </c>
      <c r="T63" s="13">
        <f t="shared" si="3"/>
        <v>0.30188113207547179</v>
      </c>
      <c r="U63" s="14">
        <f>COUNTIF(K$2:$K63,1)</f>
        <v>39</v>
      </c>
      <c r="V63">
        <v>61</v>
      </c>
      <c r="W63"/>
    </row>
    <row r="64" spans="1:244" ht="16.5" customHeight="1" x14ac:dyDescent="0.25">
      <c r="A64" s="3">
        <v>62</v>
      </c>
      <c r="B64" s="4">
        <v>42965</v>
      </c>
      <c r="C64" s="3" t="s">
        <v>180</v>
      </c>
      <c r="D64" s="3" t="s">
        <v>42</v>
      </c>
      <c r="E64" s="3">
        <v>1</v>
      </c>
      <c r="F64" s="3">
        <v>1</v>
      </c>
      <c r="G64" s="3" t="s">
        <v>26</v>
      </c>
      <c r="H64" s="3" t="s">
        <v>29</v>
      </c>
      <c r="I64" s="3" t="s">
        <v>14</v>
      </c>
      <c r="J64" s="15" t="s">
        <v>123</v>
      </c>
      <c r="K64" s="6" t="s">
        <v>17</v>
      </c>
      <c r="L64" s="7">
        <v>2.25</v>
      </c>
      <c r="M64" s="8">
        <v>3</v>
      </c>
      <c r="N64" s="9" t="s">
        <v>23</v>
      </c>
      <c r="O64" s="8">
        <f t="shared" si="4"/>
        <v>109</v>
      </c>
      <c r="P64" s="27">
        <f t="shared" si="0"/>
        <v>3.4124999999999996</v>
      </c>
      <c r="Q64" s="10">
        <f t="shared" si="5"/>
        <v>35.411900000000003</v>
      </c>
      <c r="R64" s="11">
        <f t="shared" si="1"/>
        <v>144.4119</v>
      </c>
      <c r="S64" s="12">
        <f t="shared" si="2"/>
        <v>0.64516129032258063</v>
      </c>
      <c r="T64" s="13">
        <f t="shared" si="3"/>
        <v>0.32487981651376152</v>
      </c>
      <c r="U64" s="14">
        <f>COUNTIF(K$2:$K64,1)</f>
        <v>40</v>
      </c>
      <c r="V64">
        <v>62</v>
      </c>
      <c r="W64"/>
    </row>
    <row r="65" spans="1:244" ht="27.75" customHeight="1" x14ac:dyDescent="0.25">
      <c r="A65" s="3">
        <v>63</v>
      </c>
      <c r="B65" s="4">
        <v>42966</v>
      </c>
      <c r="C65" s="3" t="s">
        <v>181</v>
      </c>
      <c r="D65" s="3" t="s">
        <v>27</v>
      </c>
      <c r="E65" s="3">
        <v>2</v>
      </c>
      <c r="F65" s="3" t="s">
        <v>182</v>
      </c>
      <c r="G65" s="3" t="s">
        <v>26</v>
      </c>
      <c r="H65" s="3" t="s">
        <v>35</v>
      </c>
      <c r="I65" s="3" t="s">
        <v>14</v>
      </c>
      <c r="J65" s="15" t="s">
        <v>183</v>
      </c>
      <c r="K65" s="6" t="s">
        <v>17</v>
      </c>
      <c r="L65" s="7">
        <v>2.2559999999999998</v>
      </c>
      <c r="M65" s="8">
        <v>1</v>
      </c>
      <c r="N65" s="9" t="s">
        <v>15</v>
      </c>
      <c r="O65" s="8">
        <f t="shared" si="4"/>
        <v>110</v>
      </c>
      <c r="P65" s="27">
        <f t="shared" si="0"/>
        <v>1.2559999999999998</v>
      </c>
      <c r="Q65" s="10">
        <f t="shared" si="5"/>
        <v>36.667900000000003</v>
      </c>
      <c r="R65" s="11">
        <f t="shared" si="1"/>
        <v>146.6679</v>
      </c>
      <c r="S65" s="12">
        <f t="shared" si="2"/>
        <v>0.65079365079365081</v>
      </c>
      <c r="T65" s="13">
        <f t="shared" si="3"/>
        <v>0.3333445454545455</v>
      </c>
      <c r="U65" s="14">
        <f>COUNTIF(K$2:$K65,1)</f>
        <v>41</v>
      </c>
      <c r="V65">
        <v>63</v>
      </c>
      <c r="W65"/>
    </row>
    <row r="66" spans="1:244" ht="26.25" x14ac:dyDescent="0.25">
      <c r="A66" s="3">
        <v>64</v>
      </c>
      <c r="B66" s="4">
        <v>42966</v>
      </c>
      <c r="C66" s="3" t="s">
        <v>184</v>
      </c>
      <c r="D66" s="3" t="s">
        <v>27</v>
      </c>
      <c r="E66" s="3">
        <v>2</v>
      </c>
      <c r="F66" s="3" t="s">
        <v>185</v>
      </c>
      <c r="G66" s="3" t="s">
        <v>28</v>
      </c>
      <c r="H66" s="3" t="s">
        <v>35</v>
      </c>
      <c r="I66" s="3" t="s">
        <v>14</v>
      </c>
      <c r="J66" s="5" t="s">
        <v>204</v>
      </c>
      <c r="K66" s="6" t="s">
        <v>16</v>
      </c>
      <c r="L66" s="7">
        <v>2.15</v>
      </c>
      <c r="M66" s="8">
        <v>1.5</v>
      </c>
      <c r="N66" s="9" t="s">
        <v>15</v>
      </c>
      <c r="O66" s="8">
        <f t="shared" si="4"/>
        <v>111.5</v>
      </c>
      <c r="P66" s="28">
        <f t="shared" si="0"/>
        <v>-1.5</v>
      </c>
      <c r="Q66" s="10">
        <f t="shared" si="5"/>
        <v>35.167900000000003</v>
      </c>
      <c r="R66" s="11">
        <f t="shared" si="1"/>
        <v>146.6679</v>
      </c>
      <c r="S66" s="12">
        <f t="shared" si="2"/>
        <v>0.640625</v>
      </c>
      <c r="T66" s="13">
        <f t="shared" si="3"/>
        <v>0.31540717488789238</v>
      </c>
      <c r="U66" s="14">
        <f>COUNTIF(K$2:$K66,1)</f>
        <v>41</v>
      </c>
      <c r="V66">
        <v>64</v>
      </c>
      <c r="W66"/>
    </row>
    <row r="67" spans="1:244" ht="26.25" x14ac:dyDescent="0.25">
      <c r="A67" s="3">
        <v>65</v>
      </c>
      <c r="B67" s="4">
        <v>42966</v>
      </c>
      <c r="C67" s="3" t="s">
        <v>186</v>
      </c>
      <c r="D67" s="3" t="s">
        <v>42</v>
      </c>
      <c r="E67" s="3">
        <v>1</v>
      </c>
      <c r="F67" s="3" t="s">
        <v>187</v>
      </c>
      <c r="G67" s="3" t="s">
        <v>26</v>
      </c>
      <c r="H67" s="3" t="s">
        <v>35</v>
      </c>
      <c r="I67" s="3" t="s">
        <v>14</v>
      </c>
      <c r="J67" s="5" t="s">
        <v>205</v>
      </c>
      <c r="K67" s="6" t="s">
        <v>16</v>
      </c>
      <c r="L67" s="7">
        <v>1.9750000000000001</v>
      </c>
      <c r="M67" s="8">
        <v>2</v>
      </c>
      <c r="N67" s="9" t="s">
        <v>15</v>
      </c>
      <c r="O67" s="8">
        <f t="shared" si="4"/>
        <v>113.5</v>
      </c>
      <c r="P67" s="28">
        <f t="shared" ref="P67:P110" si="6">IF(AND(K67="1",N67="ja"),(M67*L67*0.95)-M67,IF(AND(K67="1",N67="nein"),M67*L67-M67,-M67))</f>
        <v>-2</v>
      </c>
      <c r="Q67" s="10">
        <f t="shared" si="5"/>
        <v>33.167900000000003</v>
      </c>
      <c r="R67" s="11">
        <f t="shared" ref="R67:R110" si="7">O67+Q67</f>
        <v>146.6679</v>
      </c>
      <c r="S67" s="12">
        <f t="shared" ref="S67:S110" si="8">U67/V67</f>
        <v>0.63076923076923075</v>
      </c>
      <c r="T67" s="13">
        <f t="shared" ref="T67:T110" si="9">((R67-O67)/O67)*100%</f>
        <v>0.29222819383259913</v>
      </c>
      <c r="U67" s="14">
        <f>COUNTIF(K$2:$K67,1)</f>
        <v>41</v>
      </c>
      <c r="V67">
        <v>65</v>
      </c>
      <c r="W67"/>
    </row>
    <row r="68" spans="1:244" ht="16.5" customHeight="1" x14ac:dyDescent="0.25">
      <c r="A68" s="3">
        <v>66</v>
      </c>
      <c r="B68" s="4">
        <v>42966</v>
      </c>
      <c r="C68" s="3" t="s">
        <v>188</v>
      </c>
      <c r="D68" s="3" t="s">
        <v>27</v>
      </c>
      <c r="E68" s="3">
        <v>1</v>
      </c>
      <c r="F68" s="3">
        <v>2</v>
      </c>
      <c r="G68" s="3" t="s">
        <v>25</v>
      </c>
      <c r="H68" s="3" t="s">
        <v>35</v>
      </c>
      <c r="I68" s="3" t="s">
        <v>14</v>
      </c>
      <c r="J68" s="5" t="s">
        <v>54</v>
      </c>
      <c r="K68" s="6" t="s">
        <v>16</v>
      </c>
      <c r="L68" s="7">
        <v>2.2200000000000002</v>
      </c>
      <c r="M68" s="8">
        <v>1.5</v>
      </c>
      <c r="N68" s="9" t="s">
        <v>15</v>
      </c>
      <c r="O68" s="8">
        <f t="shared" si="4"/>
        <v>115</v>
      </c>
      <c r="P68" s="28">
        <f t="shared" si="6"/>
        <v>-1.5</v>
      </c>
      <c r="Q68" s="10">
        <f t="shared" si="5"/>
        <v>31.667900000000003</v>
      </c>
      <c r="R68" s="11">
        <f t="shared" si="7"/>
        <v>146.6679</v>
      </c>
      <c r="S68" s="12">
        <f t="shared" si="8"/>
        <v>0.62121212121212122</v>
      </c>
      <c r="T68" s="13">
        <f t="shared" si="9"/>
        <v>0.27537304347826091</v>
      </c>
      <c r="U68" s="14">
        <f>COUNTIF(K$2:$K68,1)</f>
        <v>41</v>
      </c>
      <c r="V68">
        <v>66</v>
      </c>
      <c r="W68"/>
    </row>
    <row r="69" spans="1:244" ht="17.25" customHeight="1" x14ac:dyDescent="0.25">
      <c r="A69" s="3">
        <v>67</v>
      </c>
      <c r="B69" s="4">
        <v>42966</v>
      </c>
      <c r="C69" s="3" t="s">
        <v>189</v>
      </c>
      <c r="D69" s="3" t="s">
        <v>27</v>
      </c>
      <c r="E69" s="3">
        <v>5</v>
      </c>
      <c r="F69" s="3">
        <v>1</v>
      </c>
      <c r="G69" s="3" t="s">
        <v>25</v>
      </c>
      <c r="H69" s="3" t="s">
        <v>35</v>
      </c>
      <c r="I69" s="3" t="s">
        <v>14</v>
      </c>
      <c r="J69" s="5" t="s">
        <v>206</v>
      </c>
      <c r="K69" s="6" t="s">
        <v>16</v>
      </c>
      <c r="L69" s="7">
        <v>11.3</v>
      </c>
      <c r="M69" s="8">
        <v>0.5</v>
      </c>
      <c r="N69" s="9" t="s">
        <v>15</v>
      </c>
      <c r="O69" s="8">
        <f t="shared" si="4"/>
        <v>115.5</v>
      </c>
      <c r="P69" s="28">
        <f t="shared" si="6"/>
        <v>-0.5</v>
      </c>
      <c r="Q69" s="10">
        <f t="shared" si="5"/>
        <v>31.167900000000003</v>
      </c>
      <c r="R69" s="11">
        <f t="shared" si="7"/>
        <v>146.6679</v>
      </c>
      <c r="S69" s="12">
        <f t="shared" si="8"/>
        <v>0.61194029850746268</v>
      </c>
      <c r="T69" s="13">
        <f t="shared" si="9"/>
        <v>0.26985194805194807</v>
      </c>
      <c r="U69" s="14">
        <f>COUNTIF(K$2:$K69,1)</f>
        <v>41</v>
      </c>
      <c r="V69">
        <v>67</v>
      </c>
      <c r="W69"/>
    </row>
    <row r="70" spans="1:244" ht="18" customHeight="1" x14ac:dyDescent="0.25">
      <c r="A70" s="3">
        <v>68</v>
      </c>
      <c r="B70" s="4">
        <v>42966</v>
      </c>
      <c r="C70" s="3" t="s">
        <v>190</v>
      </c>
      <c r="D70" s="3" t="s">
        <v>42</v>
      </c>
      <c r="E70" s="3">
        <v>1</v>
      </c>
      <c r="F70" s="3">
        <v>2</v>
      </c>
      <c r="G70" s="3" t="s">
        <v>26</v>
      </c>
      <c r="H70" s="3" t="s">
        <v>35</v>
      </c>
      <c r="I70" s="3" t="s">
        <v>14</v>
      </c>
      <c r="J70" s="15" t="s">
        <v>31</v>
      </c>
      <c r="K70" s="6" t="s">
        <v>17</v>
      </c>
      <c r="L70" s="7">
        <v>1.93</v>
      </c>
      <c r="M70" s="8">
        <v>1</v>
      </c>
      <c r="N70" s="9" t="s">
        <v>15</v>
      </c>
      <c r="O70" s="8">
        <f t="shared" ref="O70:O110" si="10">O69+M70</f>
        <v>116.5</v>
      </c>
      <c r="P70" s="27">
        <f t="shared" si="6"/>
        <v>0.92999999999999994</v>
      </c>
      <c r="Q70" s="10">
        <f t="shared" ref="Q70:Q110" si="11">Q69+P70</f>
        <v>32.097900000000003</v>
      </c>
      <c r="R70" s="11">
        <f t="shared" si="7"/>
        <v>148.59790000000001</v>
      </c>
      <c r="S70" s="12">
        <f t="shared" si="8"/>
        <v>0.61764705882352944</v>
      </c>
      <c r="T70" s="13">
        <f t="shared" si="9"/>
        <v>0.27551845493562238</v>
      </c>
      <c r="U70" s="14">
        <f>COUNTIF(K$2:$K70,1)</f>
        <v>42</v>
      </c>
      <c r="V70">
        <v>68</v>
      </c>
      <c r="W70"/>
    </row>
    <row r="71" spans="1:244" ht="39" x14ac:dyDescent="0.25">
      <c r="A71" s="3">
        <v>69</v>
      </c>
      <c r="B71" s="4">
        <v>42966</v>
      </c>
      <c r="C71" s="3" t="s">
        <v>191</v>
      </c>
      <c r="D71" s="3" t="s">
        <v>42</v>
      </c>
      <c r="E71" s="3">
        <v>3</v>
      </c>
      <c r="F71" s="3" t="s">
        <v>192</v>
      </c>
      <c r="G71" s="3" t="s">
        <v>26</v>
      </c>
      <c r="H71" s="3" t="s">
        <v>35</v>
      </c>
      <c r="I71" s="3" t="s">
        <v>14</v>
      </c>
      <c r="J71" s="15" t="s">
        <v>193</v>
      </c>
      <c r="K71" s="6" t="s">
        <v>17</v>
      </c>
      <c r="L71" s="7">
        <v>1.8959999999999999</v>
      </c>
      <c r="M71" s="8">
        <v>3</v>
      </c>
      <c r="N71" s="9" t="s">
        <v>15</v>
      </c>
      <c r="O71" s="8">
        <f t="shared" si="10"/>
        <v>119.5</v>
      </c>
      <c r="P71" s="27">
        <f t="shared" si="6"/>
        <v>2.6879999999999997</v>
      </c>
      <c r="Q71" s="10">
        <f t="shared" si="11"/>
        <v>34.785900000000005</v>
      </c>
      <c r="R71" s="11">
        <f t="shared" si="7"/>
        <v>154.2859</v>
      </c>
      <c r="S71" s="12">
        <f t="shared" si="8"/>
        <v>0.62318840579710144</v>
      </c>
      <c r="T71" s="13">
        <f t="shared" si="9"/>
        <v>0.29109539748953972</v>
      </c>
      <c r="U71" s="14">
        <f>COUNTIF(K$2:$K71,1)</f>
        <v>43</v>
      </c>
      <c r="V71">
        <v>69</v>
      </c>
      <c r="W71"/>
    </row>
    <row r="72" spans="1:244" ht="16.5" customHeight="1" x14ac:dyDescent="0.25">
      <c r="A72" s="3">
        <v>70</v>
      </c>
      <c r="B72" s="4">
        <v>42967</v>
      </c>
      <c r="C72" s="3" t="s">
        <v>194</v>
      </c>
      <c r="D72" s="3" t="s">
        <v>42</v>
      </c>
      <c r="E72" s="3">
        <v>1</v>
      </c>
      <c r="F72" s="3">
        <v>2</v>
      </c>
      <c r="G72" s="3" t="s">
        <v>26</v>
      </c>
      <c r="H72" s="3" t="s">
        <v>35</v>
      </c>
      <c r="I72" s="3" t="s">
        <v>14</v>
      </c>
      <c r="J72" s="5" t="s">
        <v>151</v>
      </c>
      <c r="K72" s="6" t="s">
        <v>16</v>
      </c>
      <c r="L72" s="7">
        <v>2.7349999999999999</v>
      </c>
      <c r="M72" s="8">
        <v>1</v>
      </c>
      <c r="N72" s="9" t="s">
        <v>15</v>
      </c>
      <c r="O72" s="8">
        <f t="shared" si="10"/>
        <v>120.5</v>
      </c>
      <c r="P72" s="28">
        <f t="shared" si="6"/>
        <v>-1</v>
      </c>
      <c r="Q72" s="10">
        <f t="shared" si="11"/>
        <v>33.785900000000005</v>
      </c>
      <c r="R72" s="11">
        <f t="shared" si="7"/>
        <v>154.2859</v>
      </c>
      <c r="S72" s="12">
        <f t="shared" si="8"/>
        <v>0.61428571428571432</v>
      </c>
      <c r="T72" s="13">
        <f t="shared" si="9"/>
        <v>0.28038091286307054</v>
      </c>
      <c r="U72" s="14">
        <f>COUNTIF(K$2:$K72,1)</f>
        <v>43</v>
      </c>
      <c r="V72">
        <v>70</v>
      </c>
      <c r="W72"/>
    </row>
    <row r="73" spans="1:244" ht="17.25" customHeight="1" x14ac:dyDescent="0.25">
      <c r="A73" s="3">
        <v>71</v>
      </c>
      <c r="B73" s="4">
        <v>42967</v>
      </c>
      <c r="C73" s="3" t="s">
        <v>195</v>
      </c>
      <c r="D73" s="3" t="s">
        <v>42</v>
      </c>
      <c r="E73" s="3">
        <v>1</v>
      </c>
      <c r="F73" s="3">
        <v>2</v>
      </c>
      <c r="G73" s="3" t="s">
        <v>26</v>
      </c>
      <c r="H73" s="3" t="s">
        <v>35</v>
      </c>
      <c r="I73" s="3" t="s">
        <v>14</v>
      </c>
      <c r="J73" s="5" t="s">
        <v>196</v>
      </c>
      <c r="K73" s="6" t="s">
        <v>16</v>
      </c>
      <c r="L73" s="7">
        <v>3.1</v>
      </c>
      <c r="M73" s="8">
        <v>1</v>
      </c>
      <c r="N73" s="9" t="s">
        <v>15</v>
      </c>
      <c r="O73" s="8">
        <f t="shared" si="10"/>
        <v>121.5</v>
      </c>
      <c r="P73" s="28">
        <f t="shared" si="6"/>
        <v>-1</v>
      </c>
      <c r="Q73" s="10">
        <f t="shared" si="11"/>
        <v>32.785900000000005</v>
      </c>
      <c r="R73" s="11">
        <f t="shared" si="7"/>
        <v>154.2859</v>
      </c>
      <c r="S73" s="12">
        <f t="shared" si="8"/>
        <v>0.60563380281690138</v>
      </c>
      <c r="T73" s="13">
        <f t="shared" si="9"/>
        <v>0.26984279835390945</v>
      </c>
      <c r="U73" s="14">
        <f>COUNTIF(K$2:$K73,1)</f>
        <v>43</v>
      </c>
      <c r="V73">
        <v>71</v>
      </c>
      <c r="W73"/>
    </row>
    <row r="74" spans="1:244" ht="16.5" customHeight="1" x14ac:dyDescent="0.25">
      <c r="A74" s="3">
        <v>72</v>
      </c>
      <c r="B74" s="4">
        <v>42967</v>
      </c>
      <c r="C74" s="3" t="s">
        <v>197</v>
      </c>
      <c r="D74" s="3" t="s">
        <v>42</v>
      </c>
      <c r="E74" s="3">
        <v>1</v>
      </c>
      <c r="F74" s="3">
        <v>2</v>
      </c>
      <c r="G74" s="3" t="s">
        <v>26</v>
      </c>
      <c r="H74" s="3" t="s">
        <v>35</v>
      </c>
      <c r="I74" s="3" t="s">
        <v>14</v>
      </c>
      <c r="J74" s="15" t="s">
        <v>41</v>
      </c>
      <c r="K74" s="6" t="s">
        <v>17</v>
      </c>
      <c r="L74" s="7">
        <v>2.875</v>
      </c>
      <c r="M74" s="8">
        <v>1</v>
      </c>
      <c r="N74" s="9" t="s">
        <v>15</v>
      </c>
      <c r="O74" s="8">
        <f t="shared" si="10"/>
        <v>122.5</v>
      </c>
      <c r="P74" s="27">
        <f t="shared" si="6"/>
        <v>1.875</v>
      </c>
      <c r="Q74" s="10">
        <f t="shared" si="11"/>
        <v>34.660900000000005</v>
      </c>
      <c r="R74" s="11">
        <f t="shared" si="7"/>
        <v>157.1609</v>
      </c>
      <c r="S74" s="12">
        <f t="shared" si="8"/>
        <v>0.61111111111111116</v>
      </c>
      <c r="T74" s="13">
        <f t="shared" si="9"/>
        <v>0.2829461224489796</v>
      </c>
      <c r="U74" s="14">
        <f>COUNTIF(K$2:$K74,1)</f>
        <v>44</v>
      </c>
      <c r="V74">
        <v>72</v>
      </c>
      <c r="W74"/>
    </row>
    <row r="75" spans="1:244" x14ac:dyDescent="0.25">
      <c r="A75" s="3">
        <v>73</v>
      </c>
      <c r="B75" s="4">
        <v>42967</v>
      </c>
      <c r="C75" s="3" t="s">
        <v>198</v>
      </c>
      <c r="D75" s="3" t="s">
        <v>27</v>
      </c>
      <c r="E75" s="3">
        <v>1</v>
      </c>
      <c r="F75" s="3" t="s">
        <v>199</v>
      </c>
      <c r="G75" s="3" t="s">
        <v>28</v>
      </c>
      <c r="H75" s="3" t="s">
        <v>29</v>
      </c>
      <c r="I75" s="3" t="s">
        <v>30</v>
      </c>
      <c r="J75" s="5" t="s">
        <v>151</v>
      </c>
      <c r="K75" s="6" t="s">
        <v>16</v>
      </c>
      <c r="L75" s="7">
        <v>1.98</v>
      </c>
      <c r="M75" s="8">
        <v>1</v>
      </c>
      <c r="N75" s="9" t="s">
        <v>23</v>
      </c>
      <c r="O75" s="8">
        <f t="shared" si="10"/>
        <v>123.5</v>
      </c>
      <c r="P75" s="28">
        <f t="shared" si="6"/>
        <v>-1</v>
      </c>
      <c r="Q75" s="10">
        <f t="shared" si="11"/>
        <v>33.660900000000005</v>
      </c>
      <c r="R75" s="11">
        <f t="shared" si="7"/>
        <v>157.1609</v>
      </c>
      <c r="S75" s="12">
        <f t="shared" si="8"/>
        <v>0.60273972602739723</v>
      </c>
      <c r="T75" s="13">
        <f t="shared" si="9"/>
        <v>0.27255789473684211</v>
      </c>
      <c r="U75" s="14">
        <f>COUNTIF(K$2:$K75,1)</f>
        <v>44</v>
      </c>
      <c r="V75">
        <v>73</v>
      </c>
      <c r="W75"/>
    </row>
    <row r="76" spans="1:244" x14ac:dyDescent="0.25">
      <c r="A76" s="3">
        <v>74</v>
      </c>
      <c r="B76" s="4">
        <v>42967</v>
      </c>
      <c r="C76" s="3" t="s">
        <v>200</v>
      </c>
      <c r="D76" s="3" t="s">
        <v>27</v>
      </c>
      <c r="E76" s="3">
        <v>1</v>
      </c>
      <c r="F76" s="3" t="s">
        <v>201</v>
      </c>
      <c r="G76" s="3" t="s">
        <v>28</v>
      </c>
      <c r="H76" s="3" t="s">
        <v>35</v>
      </c>
      <c r="I76" s="3" t="s">
        <v>30</v>
      </c>
      <c r="J76" s="15" t="s">
        <v>202</v>
      </c>
      <c r="K76" s="6" t="s">
        <v>17</v>
      </c>
      <c r="L76" s="7">
        <v>1.89</v>
      </c>
      <c r="M76" s="8">
        <v>1.5</v>
      </c>
      <c r="N76" s="9" t="s">
        <v>15</v>
      </c>
      <c r="O76" s="8">
        <f t="shared" si="10"/>
        <v>125</v>
      </c>
      <c r="P76" s="27">
        <f t="shared" si="6"/>
        <v>1.335</v>
      </c>
      <c r="Q76" s="10">
        <f t="shared" si="11"/>
        <v>34.995900000000006</v>
      </c>
      <c r="R76" s="11">
        <f t="shared" si="7"/>
        <v>159.99590000000001</v>
      </c>
      <c r="S76" s="12">
        <f t="shared" si="8"/>
        <v>0.60810810810810811</v>
      </c>
      <c r="T76" s="13">
        <f t="shared" si="9"/>
        <v>0.27996720000000003</v>
      </c>
      <c r="U76" s="14">
        <f>COUNTIF(K$2:$K76,1)</f>
        <v>45</v>
      </c>
      <c r="V76">
        <v>74</v>
      </c>
      <c r="W76"/>
    </row>
    <row r="77" spans="1:244" x14ac:dyDescent="0.25">
      <c r="A77" s="3">
        <v>75</v>
      </c>
      <c r="B77" s="4">
        <v>42967</v>
      </c>
      <c r="C77" s="3" t="s">
        <v>203</v>
      </c>
      <c r="D77" s="3" t="s">
        <v>42</v>
      </c>
      <c r="E77" s="3">
        <v>1</v>
      </c>
      <c r="F77" s="3" t="s">
        <v>114</v>
      </c>
      <c r="G77" s="3" t="s">
        <v>26</v>
      </c>
      <c r="H77" s="3" t="s">
        <v>29</v>
      </c>
      <c r="I77" s="3" t="s">
        <v>30</v>
      </c>
      <c r="J77" s="5" t="s">
        <v>33</v>
      </c>
      <c r="K77" s="6" t="s">
        <v>16</v>
      </c>
      <c r="L77" s="7">
        <v>1.95</v>
      </c>
      <c r="M77" s="8">
        <v>2.5</v>
      </c>
      <c r="N77" s="9" t="s">
        <v>23</v>
      </c>
      <c r="O77" s="8">
        <f t="shared" si="10"/>
        <v>127.5</v>
      </c>
      <c r="P77" s="28">
        <f t="shared" si="6"/>
        <v>-2.5</v>
      </c>
      <c r="Q77" s="24">
        <f t="shared" si="11"/>
        <v>32.495900000000006</v>
      </c>
      <c r="R77" s="25">
        <f t="shared" si="7"/>
        <v>159.99590000000001</v>
      </c>
      <c r="S77" s="33">
        <f t="shared" si="8"/>
        <v>0.6</v>
      </c>
      <c r="T77" s="13">
        <f t="shared" si="9"/>
        <v>0.25486980392156866</v>
      </c>
      <c r="U77" s="14">
        <f>COUNTIF(K$2:$K77,1)</f>
        <v>45</v>
      </c>
      <c r="V77">
        <v>75</v>
      </c>
      <c r="W77"/>
    </row>
    <row r="78" spans="1:244" ht="15" customHeight="1" x14ac:dyDescent="0.2">
      <c r="A78" s="3">
        <v>76</v>
      </c>
      <c r="B78" s="4">
        <v>42969</v>
      </c>
      <c r="C78" s="3" t="s">
        <v>207</v>
      </c>
      <c r="D78" s="3" t="s">
        <v>27</v>
      </c>
      <c r="E78" s="3">
        <v>1</v>
      </c>
      <c r="F78" s="3" t="s">
        <v>208</v>
      </c>
      <c r="G78" s="3" t="s">
        <v>26</v>
      </c>
      <c r="H78" s="3" t="s">
        <v>35</v>
      </c>
      <c r="I78" s="3" t="s">
        <v>14</v>
      </c>
      <c r="J78" s="37" t="s">
        <v>151</v>
      </c>
      <c r="K78" s="6" t="s">
        <v>17</v>
      </c>
      <c r="L78" s="7">
        <v>1</v>
      </c>
      <c r="M78" s="8">
        <v>1</v>
      </c>
      <c r="N78" s="9" t="s">
        <v>15</v>
      </c>
      <c r="O78" s="8">
        <f t="shared" si="10"/>
        <v>128.5</v>
      </c>
      <c r="P78" s="34">
        <f t="shared" si="6"/>
        <v>0</v>
      </c>
      <c r="Q78" s="10">
        <f t="shared" si="11"/>
        <v>32.495900000000006</v>
      </c>
      <c r="R78" s="11">
        <f t="shared" si="7"/>
        <v>160.99590000000001</v>
      </c>
      <c r="S78" s="12">
        <f t="shared" si="8"/>
        <v>0.60526315789473684</v>
      </c>
      <c r="T78" s="13">
        <f t="shared" si="9"/>
        <v>0.25288638132295727</v>
      </c>
      <c r="U78" s="14">
        <f>COUNTIF(K$2:$K78,1)</f>
        <v>46</v>
      </c>
      <c r="V78">
        <v>76</v>
      </c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</row>
    <row r="79" spans="1:244" ht="17.25" customHeight="1" x14ac:dyDescent="0.2">
      <c r="A79" s="3">
        <v>77</v>
      </c>
      <c r="B79" s="4">
        <v>42969</v>
      </c>
      <c r="C79" s="3" t="s">
        <v>209</v>
      </c>
      <c r="D79" s="3" t="s">
        <v>27</v>
      </c>
      <c r="E79" s="3">
        <v>1</v>
      </c>
      <c r="F79" s="3" t="s">
        <v>210</v>
      </c>
      <c r="G79" s="3" t="s">
        <v>26</v>
      </c>
      <c r="H79" s="3" t="s">
        <v>35</v>
      </c>
      <c r="I79" s="3" t="s">
        <v>14</v>
      </c>
      <c r="J79" s="5" t="s">
        <v>151</v>
      </c>
      <c r="K79" s="6" t="s">
        <v>16</v>
      </c>
      <c r="L79" s="7">
        <v>1.77</v>
      </c>
      <c r="M79" s="8">
        <v>3</v>
      </c>
      <c r="N79" s="9" t="s">
        <v>15</v>
      </c>
      <c r="O79" s="8">
        <f t="shared" si="10"/>
        <v>131.5</v>
      </c>
      <c r="P79" s="28">
        <f t="shared" si="6"/>
        <v>-3</v>
      </c>
      <c r="Q79" s="10">
        <f t="shared" si="11"/>
        <v>29.495900000000006</v>
      </c>
      <c r="R79" s="11">
        <f t="shared" si="7"/>
        <v>160.99590000000001</v>
      </c>
      <c r="S79" s="12">
        <f t="shared" si="8"/>
        <v>0.59740259740259738</v>
      </c>
      <c r="T79" s="13">
        <f t="shared" si="9"/>
        <v>0.22430342205323198</v>
      </c>
      <c r="U79" s="14">
        <f>COUNTIF(K$2:$K79,1)</f>
        <v>46</v>
      </c>
      <c r="V79">
        <v>77</v>
      </c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</row>
    <row r="80" spans="1:244" ht="16.5" customHeight="1" x14ac:dyDescent="0.2">
      <c r="A80" s="3">
        <v>78</v>
      </c>
      <c r="B80" s="4">
        <v>42970</v>
      </c>
      <c r="C80" s="3" t="s">
        <v>211</v>
      </c>
      <c r="D80" s="3" t="s">
        <v>212</v>
      </c>
      <c r="E80" s="3">
        <v>1</v>
      </c>
      <c r="F80" s="3" t="s">
        <v>213</v>
      </c>
      <c r="G80" s="3" t="s">
        <v>28</v>
      </c>
      <c r="H80" s="3" t="s">
        <v>29</v>
      </c>
      <c r="I80" s="3" t="s">
        <v>14</v>
      </c>
      <c r="J80" s="5" t="s">
        <v>214</v>
      </c>
      <c r="K80" s="6" t="s">
        <v>16</v>
      </c>
      <c r="L80" s="7">
        <v>1.83</v>
      </c>
      <c r="M80" s="8">
        <v>1.5</v>
      </c>
      <c r="N80" s="9" t="s">
        <v>23</v>
      </c>
      <c r="O80" s="8">
        <f t="shared" si="10"/>
        <v>133</v>
      </c>
      <c r="P80" s="28">
        <f t="shared" si="6"/>
        <v>-1.5</v>
      </c>
      <c r="Q80" s="10">
        <f t="shared" si="11"/>
        <v>27.995900000000006</v>
      </c>
      <c r="R80" s="11">
        <f t="shared" si="7"/>
        <v>160.99590000000001</v>
      </c>
      <c r="S80" s="12">
        <f t="shared" si="8"/>
        <v>0.58974358974358976</v>
      </c>
      <c r="T80" s="13">
        <f t="shared" si="9"/>
        <v>0.21049548872180457</v>
      </c>
      <c r="U80" s="14">
        <f>COUNTIF(K$2:$K80,1)</f>
        <v>46</v>
      </c>
      <c r="V80">
        <v>78</v>
      </c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</row>
    <row r="81" spans="1:244" ht="16.5" customHeight="1" x14ac:dyDescent="0.2">
      <c r="A81" s="3">
        <v>79</v>
      </c>
      <c r="B81" s="4">
        <v>42970</v>
      </c>
      <c r="C81" s="3" t="s">
        <v>215</v>
      </c>
      <c r="D81" s="3" t="s">
        <v>216</v>
      </c>
      <c r="E81" s="3">
        <v>1</v>
      </c>
      <c r="F81" s="3" t="s">
        <v>210</v>
      </c>
      <c r="G81" s="3" t="s">
        <v>25</v>
      </c>
      <c r="H81" s="3" t="s">
        <v>35</v>
      </c>
      <c r="I81" s="3" t="s">
        <v>14</v>
      </c>
      <c r="J81" s="15" t="s">
        <v>217</v>
      </c>
      <c r="K81" s="6" t="s">
        <v>17</v>
      </c>
      <c r="L81" s="7">
        <v>2.1</v>
      </c>
      <c r="M81" s="8">
        <v>2</v>
      </c>
      <c r="N81" s="9" t="s">
        <v>15</v>
      </c>
      <c r="O81" s="8">
        <f t="shared" si="10"/>
        <v>135</v>
      </c>
      <c r="P81" s="27">
        <f t="shared" si="6"/>
        <v>2.2000000000000002</v>
      </c>
      <c r="Q81" s="10">
        <f t="shared" si="11"/>
        <v>30.195900000000005</v>
      </c>
      <c r="R81" s="11">
        <f t="shared" si="7"/>
        <v>165.19589999999999</v>
      </c>
      <c r="S81" s="12">
        <f t="shared" si="8"/>
        <v>0.59493670886075944</v>
      </c>
      <c r="T81" s="13">
        <f t="shared" si="9"/>
        <v>0.22367333333333331</v>
      </c>
      <c r="U81" s="14">
        <f>COUNTIF(K$2:$K81,1)</f>
        <v>47</v>
      </c>
      <c r="V81">
        <v>79</v>
      </c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</row>
    <row r="82" spans="1:244" ht="15" customHeight="1" x14ac:dyDescent="0.2">
      <c r="A82" s="3">
        <v>80</v>
      </c>
      <c r="B82" s="4">
        <v>42970</v>
      </c>
      <c r="C82" s="3" t="s">
        <v>189</v>
      </c>
      <c r="D82" s="3" t="s">
        <v>42</v>
      </c>
      <c r="E82" s="3">
        <v>1</v>
      </c>
      <c r="F82" s="3">
        <v>1</v>
      </c>
      <c r="G82" s="3" t="s">
        <v>26</v>
      </c>
      <c r="H82" s="3" t="s">
        <v>35</v>
      </c>
      <c r="I82" s="3" t="s">
        <v>14</v>
      </c>
      <c r="J82" s="5" t="s">
        <v>206</v>
      </c>
      <c r="K82" s="6" t="s">
        <v>16</v>
      </c>
      <c r="L82" s="7">
        <v>9.6479999999999997</v>
      </c>
      <c r="M82" s="8">
        <v>0.5</v>
      </c>
      <c r="N82" s="9" t="s">
        <v>15</v>
      </c>
      <c r="O82" s="8">
        <f t="shared" si="10"/>
        <v>135.5</v>
      </c>
      <c r="P82" s="28">
        <f t="shared" si="6"/>
        <v>-0.5</v>
      </c>
      <c r="Q82" s="10">
        <f t="shared" si="11"/>
        <v>29.695900000000005</v>
      </c>
      <c r="R82" s="11">
        <f t="shared" si="7"/>
        <v>165.19589999999999</v>
      </c>
      <c r="S82" s="12">
        <f t="shared" si="8"/>
        <v>0.58750000000000002</v>
      </c>
      <c r="T82" s="13">
        <f t="shared" si="9"/>
        <v>0.21915793357933575</v>
      </c>
      <c r="U82" s="14">
        <f>COUNTIF(K$2:$K82,1)</f>
        <v>47</v>
      </c>
      <c r="V82">
        <v>80</v>
      </c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</row>
    <row r="83" spans="1:244" ht="38.25" x14ac:dyDescent="0.2">
      <c r="A83" s="3">
        <v>81</v>
      </c>
      <c r="B83" s="4">
        <v>42970</v>
      </c>
      <c r="C83" s="3" t="s">
        <v>218</v>
      </c>
      <c r="D83" s="3" t="s">
        <v>42</v>
      </c>
      <c r="E83" s="3">
        <v>3</v>
      </c>
      <c r="F83" s="3" t="s">
        <v>219</v>
      </c>
      <c r="G83" s="3" t="s">
        <v>26</v>
      </c>
      <c r="H83" s="3" t="s">
        <v>29</v>
      </c>
      <c r="I83" s="3" t="s">
        <v>14</v>
      </c>
      <c r="J83" s="5" t="s">
        <v>220</v>
      </c>
      <c r="K83" s="6" t="s">
        <v>16</v>
      </c>
      <c r="L83" s="7">
        <v>2.0099999999999998</v>
      </c>
      <c r="M83" s="8">
        <v>2</v>
      </c>
      <c r="N83" s="9" t="s">
        <v>23</v>
      </c>
      <c r="O83" s="8">
        <f t="shared" si="10"/>
        <v>137.5</v>
      </c>
      <c r="P83" s="28">
        <f t="shared" si="6"/>
        <v>-2</v>
      </c>
      <c r="Q83" s="10">
        <f t="shared" si="11"/>
        <v>27.695900000000005</v>
      </c>
      <c r="R83" s="11">
        <f t="shared" si="7"/>
        <v>165.19589999999999</v>
      </c>
      <c r="S83" s="12">
        <f t="shared" si="8"/>
        <v>0.58024691358024694</v>
      </c>
      <c r="T83" s="13">
        <f t="shared" si="9"/>
        <v>0.20142472727272723</v>
      </c>
      <c r="U83" s="14">
        <f>COUNTIF(K$2:$K83,1)</f>
        <v>47</v>
      </c>
      <c r="V83">
        <v>81</v>
      </c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</row>
    <row r="84" spans="1:244" ht="25.5" x14ac:dyDescent="0.2">
      <c r="A84" s="3">
        <v>82</v>
      </c>
      <c r="B84" s="4">
        <v>42971</v>
      </c>
      <c r="C84" s="3" t="s">
        <v>221</v>
      </c>
      <c r="D84" s="3" t="s">
        <v>222</v>
      </c>
      <c r="E84" s="3">
        <v>2</v>
      </c>
      <c r="F84" s="3" t="s">
        <v>223</v>
      </c>
      <c r="G84" s="3" t="s">
        <v>25</v>
      </c>
      <c r="H84" s="3" t="s">
        <v>29</v>
      </c>
      <c r="I84" s="3" t="s">
        <v>30</v>
      </c>
      <c r="J84" s="15" t="s">
        <v>224</v>
      </c>
      <c r="K84" s="6" t="s">
        <v>17</v>
      </c>
      <c r="L84" s="7">
        <v>2.21</v>
      </c>
      <c r="M84" s="8">
        <v>1</v>
      </c>
      <c r="N84" s="9" t="s">
        <v>23</v>
      </c>
      <c r="O84" s="8">
        <f t="shared" si="10"/>
        <v>138.5</v>
      </c>
      <c r="P84" s="27">
        <f t="shared" si="6"/>
        <v>1.0994999999999999</v>
      </c>
      <c r="Q84" s="10">
        <f t="shared" si="11"/>
        <v>28.795400000000004</v>
      </c>
      <c r="R84" s="11">
        <f t="shared" si="7"/>
        <v>167.2954</v>
      </c>
      <c r="S84" s="12">
        <f t="shared" si="8"/>
        <v>0.58536585365853655</v>
      </c>
      <c r="T84" s="13">
        <f t="shared" si="9"/>
        <v>0.20790902527075814</v>
      </c>
      <c r="U84" s="14">
        <f>COUNTIF(K$2:$K84,1)</f>
        <v>48</v>
      </c>
      <c r="V84">
        <v>82</v>
      </c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</row>
    <row r="85" spans="1:244" ht="12.75" x14ac:dyDescent="0.2">
      <c r="A85" s="3">
        <v>83</v>
      </c>
      <c r="B85" s="4">
        <v>42971</v>
      </c>
      <c r="C85" s="3" t="s">
        <v>225</v>
      </c>
      <c r="D85" s="3" t="s">
        <v>222</v>
      </c>
      <c r="E85" s="3">
        <v>1</v>
      </c>
      <c r="F85" s="3" t="s">
        <v>226</v>
      </c>
      <c r="G85" s="3" t="s">
        <v>25</v>
      </c>
      <c r="H85" s="3" t="s">
        <v>29</v>
      </c>
      <c r="I85" s="3" t="s">
        <v>30</v>
      </c>
      <c r="J85" s="5" t="s">
        <v>32</v>
      </c>
      <c r="K85" s="6" t="s">
        <v>16</v>
      </c>
      <c r="L85" s="7">
        <v>2.62</v>
      </c>
      <c r="M85" s="8">
        <v>1</v>
      </c>
      <c r="N85" s="9" t="s">
        <v>23</v>
      </c>
      <c r="O85" s="8">
        <f t="shared" si="10"/>
        <v>139.5</v>
      </c>
      <c r="P85" s="28">
        <f t="shared" si="6"/>
        <v>-1</v>
      </c>
      <c r="Q85" s="10">
        <f t="shared" si="11"/>
        <v>27.795400000000004</v>
      </c>
      <c r="R85" s="11">
        <f t="shared" si="7"/>
        <v>167.2954</v>
      </c>
      <c r="S85" s="12">
        <f t="shared" si="8"/>
        <v>0.57831325301204817</v>
      </c>
      <c r="T85" s="13">
        <f t="shared" si="9"/>
        <v>0.19925017921146954</v>
      </c>
      <c r="U85" s="14">
        <f>COUNTIF(K$2:$K85,1)</f>
        <v>48</v>
      </c>
      <c r="V85">
        <v>83</v>
      </c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</row>
    <row r="86" spans="1:244" ht="25.5" x14ac:dyDescent="0.2">
      <c r="A86" s="3">
        <v>84</v>
      </c>
      <c r="B86" s="4">
        <v>42971</v>
      </c>
      <c r="C86" s="3" t="s">
        <v>227</v>
      </c>
      <c r="D86" s="3" t="s">
        <v>222</v>
      </c>
      <c r="E86" s="3">
        <v>1</v>
      </c>
      <c r="F86" s="3" t="s">
        <v>228</v>
      </c>
      <c r="G86" s="3" t="s">
        <v>25</v>
      </c>
      <c r="H86" s="3" t="s">
        <v>29</v>
      </c>
      <c r="I86" s="3" t="s">
        <v>30</v>
      </c>
      <c r="J86" s="5" t="s">
        <v>229</v>
      </c>
      <c r="K86" s="6" t="s">
        <v>16</v>
      </c>
      <c r="L86" s="7">
        <v>2.02</v>
      </c>
      <c r="M86" s="8">
        <v>1</v>
      </c>
      <c r="N86" s="9" t="s">
        <v>23</v>
      </c>
      <c r="O86" s="8">
        <f t="shared" si="10"/>
        <v>140.5</v>
      </c>
      <c r="P86" s="28">
        <f t="shared" si="6"/>
        <v>-1</v>
      </c>
      <c r="Q86" s="10">
        <f t="shared" si="11"/>
        <v>26.795400000000004</v>
      </c>
      <c r="R86" s="11">
        <f t="shared" si="7"/>
        <v>167.2954</v>
      </c>
      <c r="S86" s="12">
        <f t="shared" si="8"/>
        <v>0.5714285714285714</v>
      </c>
      <c r="T86" s="13">
        <f t="shared" si="9"/>
        <v>0.19071459074733096</v>
      </c>
      <c r="U86" s="14">
        <f>COUNTIF(K$2:$K86,1)</f>
        <v>48</v>
      </c>
      <c r="V86">
        <v>84</v>
      </c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</row>
    <row r="87" spans="1:244" ht="38.25" x14ac:dyDescent="0.2">
      <c r="A87" s="3">
        <v>85</v>
      </c>
      <c r="B87" s="4">
        <v>42971</v>
      </c>
      <c r="C87" s="3" t="s">
        <v>230</v>
      </c>
      <c r="D87" s="3" t="s">
        <v>222</v>
      </c>
      <c r="E87" s="3">
        <v>3</v>
      </c>
      <c r="F87" s="3" t="s">
        <v>231</v>
      </c>
      <c r="G87" s="3" t="s">
        <v>25</v>
      </c>
      <c r="H87" s="3" t="s">
        <v>29</v>
      </c>
      <c r="I87" s="3" t="s">
        <v>30</v>
      </c>
      <c r="J87" s="15" t="s">
        <v>232</v>
      </c>
      <c r="K87" s="6" t="s">
        <v>17</v>
      </c>
      <c r="L87" s="7">
        <v>2.13</v>
      </c>
      <c r="M87" s="8">
        <v>1</v>
      </c>
      <c r="N87" s="9" t="s">
        <v>23</v>
      </c>
      <c r="O87" s="8">
        <f t="shared" si="10"/>
        <v>141.5</v>
      </c>
      <c r="P87" s="27">
        <f t="shared" si="6"/>
        <v>1.0234999999999999</v>
      </c>
      <c r="Q87" s="10">
        <f t="shared" si="11"/>
        <v>27.818900000000003</v>
      </c>
      <c r="R87" s="11">
        <f t="shared" si="7"/>
        <v>169.31890000000001</v>
      </c>
      <c r="S87" s="12">
        <f t="shared" si="8"/>
        <v>0.57647058823529407</v>
      </c>
      <c r="T87" s="13">
        <f t="shared" si="9"/>
        <v>0.19660000000000011</v>
      </c>
      <c r="U87" s="14">
        <f>COUNTIF(K$2:$K87,1)</f>
        <v>49</v>
      </c>
      <c r="V87">
        <v>85</v>
      </c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</row>
    <row r="88" spans="1:244" ht="12.75" x14ac:dyDescent="0.2">
      <c r="A88" s="3">
        <v>86</v>
      </c>
      <c r="B88" s="4">
        <v>42971</v>
      </c>
      <c r="C88" s="3" t="s">
        <v>145</v>
      </c>
      <c r="D88" s="3" t="s">
        <v>222</v>
      </c>
      <c r="E88" s="3">
        <v>3</v>
      </c>
      <c r="F88" s="3">
        <v>1</v>
      </c>
      <c r="G88" s="3" t="s">
        <v>25</v>
      </c>
      <c r="H88" s="3" t="s">
        <v>29</v>
      </c>
      <c r="I88" s="3" t="s">
        <v>30</v>
      </c>
      <c r="J88" s="5" t="s">
        <v>233</v>
      </c>
      <c r="K88" s="6" t="s">
        <v>16</v>
      </c>
      <c r="L88" s="7">
        <v>16.12</v>
      </c>
      <c r="M88" s="8">
        <v>0.5</v>
      </c>
      <c r="N88" s="9" t="s">
        <v>23</v>
      </c>
      <c r="O88" s="8">
        <f t="shared" si="10"/>
        <v>142</v>
      </c>
      <c r="P88" s="28">
        <f t="shared" si="6"/>
        <v>-0.5</v>
      </c>
      <c r="Q88" s="10">
        <f t="shared" si="11"/>
        <v>27.318900000000003</v>
      </c>
      <c r="R88" s="11">
        <f t="shared" si="7"/>
        <v>169.31890000000001</v>
      </c>
      <c r="S88" s="12">
        <f t="shared" si="8"/>
        <v>0.56976744186046513</v>
      </c>
      <c r="T88" s="13">
        <f t="shared" si="9"/>
        <v>0.19238661971830995</v>
      </c>
      <c r="U88" s="14">
        <f>COUNTIF(K$2:$K88,1)</f>
        <v>49</v>
      </c>
      <c r="V88">
        <v>86</v>
      </c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</row>
    <row r="89" spans="1:244" ht="16.5" customHeight="1" x14ac:dyDescent="0.2">
      <c r="A89" s="3">
        <v>87</v>
      </c>
      <c r="B89" s="4">
        <v>42972</v>
      </c>
      <c r="C89" s="3" t="s">
        <v>234</v>
      </c>
      <c r="D89" s="3" t="s">
        <v>42</v>
      </c>
      <c r="E89" s="3">
        <v>1</v>
      </c>
      <c r="F89" s="3" t="s">
        <v>208</v>
      </c>
      <c r="G89" s="3" t="s">
        <v>26</v>
      </c>
      <c r="H89" s="3" t="s">
        <v>29</v>
      </c>
      <c r="I89" s="3" t="s">
        <v>14</v>
      </c>
      <c r="J89" s="15" t="s">
        <v>235</v>
      </c>
      <c r="K89" s="6" t="s">
        <v>17</v>
      </c>
      <c r="L89" s="7">
        <v>2</v>
      </c>
      <c r="M89" s="8">
        <v>1.5</v>
      </c>
      <c r="N89" s="9" t="s">
        <v>23</v>
      </c>
      <c r="O89" s="8">
        <f t="shared" si="10"/>
        <v>143.5</v>
      </c>
      <c r="P89" s="27">
        <f t="shared" si="6"/>
        <v>1.3499999999999996</v>
      </c>
      <c r="Q89" s="10">
        <f t="shared" si="11"/>
        <v>28.668900000000001</v>
      </c>
      <c r="R89" s="11">
        <f t="shared" si="7"/>
        <v>172.16890000000001</v>
      </c>
      <c r="S89" s="12">
        <f t="shared" si="8"/>
        <v>0.57471264367816088</v>
      </c>
      <c r="T89" s="13">
        <f t="shared" si="9"/>
        <v>0.19978327526132408</v>
      </c>
      <c r="U89" s="14">
        <f>COUNTIF(K$2:$K89,1)</f>
        <v>50</v>
      </c>
      <c r="V89">
        <v>87</v>
      </c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</row>
    <row r="90" spans="1:244" ht="17.25" customHeight="1" x14ac:dyDescent="0.2">
      <c r="A90" s="3">
        <v>88</v>
      </c>
      <c r="B90" s="4">
        <v>42973</v>
      </c>
      <c r="C90" s="3" t="s">
        <v>236</v>
      </c>
      <c r="D90" s="3" t="s">
        <v>27</v>
      </c>
      <c r="E90" s="3">
        <v>1</v>
      </c>
      <c r="F90" s="3">
        <v>2</v>
      </c>
      <c r="G90" s="3" t="s">
        <v>26</v>
      </c>
      <c r="H90" s="3" t="s">
        <v>35</v>
      </c>
      <c r="I90" s="3" t="s">
        <v>14</v>
      </c>
      <c r="J90" s="15" t="s">
        <v>117</v>
      </c>
      <c r="K90" s="6" t="s">
        <v>17</v>
      </c>
      <c r="L90" s="7">
        <v>2.2160000000000002</v>
      </c>
      <c r="M90" s="8">
        <v>1</v>
      </c>
      <c r="N90" s="9" t="s">
        <v>15</v>
      </c>
      <c r="O90" s="8">
        <f t="shared" si="10"/>
        <v>144.5</v>
      </c>
      <c r="P90" s="27">
        <f t="shared" si="6"/>
        <v>1.2160000000000002</v>
      </c>
      <c r="Q90" s="10">
        <f t="shared" si="11"/>
        <v>29.884900000000002</v>
      </c>
      <c r="R90" s="11">
        <f t="shared" si="7"/>
        <v>174.38490000000002</v>
      </c>
      <c r="S90" s="12">
        <f t="shared" si="8"/>
        <v>0.57954545454545459</v>
      </c>
      <c r="T90" s="13">
        <f t="shared" si="9"/>
        <v>0.20681591695501741</v>
      </c>
      <c r="U90" s="14">
        <f>COUNTIF(K$2:$K90,1)</f>
        <v>51</v>
      </c>
      <c r="V90">
        <v>88</v>
      </c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</row>
    <row r="91" spans="1:244" ht="18" customHeight="1" x14ac:dyDescent="0.2">
      <c r="A91" s="3">
        <v>89</v>
      </c>
      <c r="B91" s="4">
        <v>42973</v>
      </c>
      <c r="C91" s="3" t="s">
        <v>237</v>
      </c>
      <c r="D91" s="3" t="s">
        <v>42</v>
      </c>
      <c r="E91" s="3">
        <v>1</v>
      </c>
      <c r="F91" s="3">
        <v>1</v>
      </c>
      <c r="G91" s="3" t="s">
        <v>26</v>
      </c>
      <c r="H91" s="3" t="s">
        <v>35</v>
      </c>
      <c r="I91" s="3" t="s">
        <v>14</v>
      </c>
      <c r="J91" s="15" t="s">
        <v>37</v>
      </c>
      <c r="K91" s="6" t="s">
        <v>17</v>
      </c>
      <c r="L91" s="7">
        <v>2.13</v>
      </c>
      <c r="M91" s="8">
        <v>1</v>
      </c>
      <c r="N91" s="9" t="s">
        <v>15</v>
      </c>
      <c r="O91" s="8">
        <f t="shared" si="10"/>
        <v>145.5</v>
      </c>
      <c r="P91" s="27">
        <f t="shared" si="6"/>
        <v>1.1299999999999999</v>
      </c>
      <c r="Q91" s="10">
        <f t="shared" si="11"/>
        <v>31.014900000000001</v>
      </c>
      <c r="R91" s="11">
        <f t="shared" si="7"/>
        <v>176.51490000000001</v>
      </c>
      <c r="S91" s="12">
        <f t="shared" si="8"/>
        <v>0.5842696629213483</v>
      </c>
      <c r="T91" s="13">
        <f t="shared" si="9"/>
        <v>0.21316082474226811</v>
      </c>
      <c r="U91" s="14">
        <f>COUNTIF(K$2:$K91,1)</f>
        <v>52</v>
      </c>
      <c r="V91">
        <v>89</v>
      </c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</row>
    <row r="92" spans="1:244" ht="18" customHeight="1" x14ac:dyDescent="0.2">
      <c r="A92" s="3">
        <v>90</v>
      </c>
      <c r="B92" s="4">
        <v>42973</v>
      </c>
      <c r="C92" s="3" t="s">
        <v>238</v>
      </c>
      <c r="D92" s="3" t="s">
        <v>42</v>
      </c>
      <c r="E92" s="3">
        <v>1</v>
      </c>
      <c r="F92" s="3">
        <v>1</v>
      </c>
      <c r="G92" s="3" t="s">
        <v>26</v>
      </c>
      <c r="H92" s="3" t="s">
        <v>29</v>
      </c>
      <c r="I92" s="3" t="s">
        <v>14</v>
      </c>
      <c r="J92" s="15" t="s">
        <v>61</v>
      </c>
      <c r="K92" s="6" t="s">
        <v>17</v>
      </c>
      <c r="L92" s="7">
        <v>1.9</v>
      </c>
      <c r="M92" s="8">
        <v>6</v>
      </c>
      <c r="N92" s="9" t="s">
        <v>23</v>
      </c>
      <c r="O92" s="8">
        <f t="shared" si="10"/>
        <v>151.5</v>
      </c>
      <c r="P92" s="27">
        <f t="shared" si="6"/>
        <v>4.8299999999999983</v>
      </c>
      <c r="Q92" s="10">
        <f t="shared" si="11"/>
        <v>35.844899999999996</v>
      </c>
      <c r="R92" s="11">
        <f t="shared" si="7"/>
        <v>187.3449</v>
      </c>
      <c r="S92" s="12">
        <f t="shared" si="8"/>
        <v>0.58888888888888891</v>
      </c>
      <c r="T92" s="13">
        <f t="shared" si="9"/>
        <v>0.23659999999999998</v>
      </c>
      <c r="U92" s="14">
        <f>COUNTIF(K$2:$K92,1)</f>
        <v>53</v>
      </c>
      <c r="V92">
        <v>90</v>
      </c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</row>
    <row r="93" spans="1:244" ht="38.25" x14ac:dyDescent="0.2">
      <c r="A93" s="3">
        <v>91</v>
      </c>
      <c r="B93" s="4">
        <v>42973</v>
      </c>
      <c r="C93" s="3" t="s">
        <v>239</v>
      </c>
      <c r="D93" s="3" t="s">
        <v>27</v>
      </c>
      <c r="E93" s="3">
        <v>3</v>
      </c>
      <c r="F93" s="3" t="s">
        <v>240</v>
      </c>
      <c r="G93" s="3" t="s">
        <v>26</v>
      </c>
      <c r="H93" s="3" t="s">
        <v>35</v>
      </c>
      <c r="I93" s="3" t="s">
        <v>14</v>
      </c>
      <c r="J93" s="15" t="s">
        <v>241</v>
      </c>
      <c r="K93" s="6" t="s">
        <v>17</v>
      </c>
      <c r="L93" s="7">
        <v>2.113</v>
      </c>
      <c r="M93" s="8">
        <v>2</v>
      </c>
      <c r="N93" s="9" t="s">
        <v>15</v>
      </c>
      <c r="O93" s="8">
        <f t="shared" si="10"/>
        <v>153.5</v>
      </c>
      <c r="P93" s="27">
        <f t="shared" si="6"/>
        <v>2.226</v>
      </c>
      <c r="Q93" s="10">
        <f t="shared" si="11"/>
        <v>38.070899999999995</v>
      </c>
      <c r="R93" s="11">
        <f t="shared" si="7"/>
        <v>191.57089999999999</v>
      </c>
      <c r="S93" s="12">
        <f t="shared" si="8"/>
        <v>0.59340659340659341</v>
      </c>
      <c r="T93" s="13">
        <f t="shared" si="9"/>
        <v>0.2480188925081433</v>
      </c>
      <c r="U93" s="14">
        <f>COUNTIF(K$2:$K93,1)</f>
        <v>54</v>
      </c>
      <c r="V93">
        <v>91</v>
      </c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</row>
    <row r="94" spans="1:244" ht="18" customHeight="1" x14ac:dyDescent="0.2">
      <c r="A94" s="3">
        <v>92</v>
      </c>
      <c r="B94" s="4">
        <v>42973</v>
      </c>
      <c r="C94" s="3" t="s">
        <v>242</v>
      </c>
      <c r="D94" s="3" t="s">
        <v>42</v>
      </c>
      <c r="E94" s="3">
        <v>1</v>
      </c>
      <c r="F94" s="3">
        <v>1</v>
      </c>
      <c r="G94" s="3" t="s">
        <v>26</v>
      </c>
      <c r="H94" s="3" t="s">
        <v>35</v>
      </c>
      <c r="I94" s="3" t="s">
        <v>14</v>
      </c>
      <c r="J94" s="15" t="s">
        <v>37</v>
      </c>
      <c r="K94" s="6" t="s">
        <v>17</v>
      </c>
      <c r="L94" s="7">
        <v>2.4950000000000001</v>
      </c>
      <c r="M94" s="8">
        <v>1</v>
      </c>
      <c r="N94" s="9" t="s">
        <v>15</v>
      </c>
      <c r="O94" s="8">
        <f t="shared" si="10"/>
        <v>154.5</v>
      </c>
      <c r="P94" s="27">
        <f t="shared" si="6"/>
        <v>1.4950000000000001</v>
      </c>
      <c r="Q94" s="10">
        <f t="shared" si="11"/>
        <v>39.565899999999992</v>
      </c>
      <c r="R94" s="11">
        <f t="shared" si="7"/>
        <v>194.0659</v>
      </c>
      <c r="S94" s="12">
        <f t="shared" si="8"/>
        <v>0.59782608695652173</v>
      </c>
      <c r="T94" s="13">
        <f t="shared" si="9"/>
        <v>0.25608996763754044</v>
      </c>
      <c r="U94" s="14">
        <f>COUNTIF(K$2:$K94,1)</f>
        <v>55</v>
      </c>
      <c r="V94">
        <v>92</v>
      </c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</row>
    <row r="95" spans="1:244" ht="18" customHeight="1" x14ac:dyDescent="0.2">
      <c r="A95" s="3">
        <v>93</v>
      </c>
      <c r="B95" s="4">
        <v>42973</v>
      </c>
      <c r="C95" s="3" t="s">
        <v>243</v>
      </c>
      <c r="D95" s="3" t="s">
        <v>42</v>
      </c>
      <c r="E95" s="3">
        <v>1</v>
      </c>
      <c r="F95" s="3">
        <v>2</v>
      </c>
      <c r="G95" s="3" t="s">
        <v>26</v>
      </c>
      <c r="H95" s="3" t="s">
        <v>29</v>
      </c>
      <c r="I95" s="3" t="s">
        <v>14</v>
      </c>
      <c r="J95" s="15" t="s">
        <v>244</v>
      </c>
      <c r="K95" s="6" t="s">
        <v>17</v>
      </c>
      <c r="L95" s="7">
        <v>3.75</v>
      </c>
      <c r="M95" s="8">
        <v>1</v>
      </c>
      <c r="N95" s="9" t="s">
        <v>23</v>
      </c>
      <c r="O95" s="8">
        <f t="shared" si="10"/>
        <v>155.5</v>
      </c>
      <c r="P95" s="27">
        <f t="shared" si="6"/>
        <v>2.5625</v>
      </c>
      <c r="Q95" s="10">
        <f t="shared" si="11"/>
        <v>42.128399999999992</v>
      </c>
      <c r="R95" s="11">
        <f t="shared" si="7"/>
        <v>197.6284</v>
      </c>
      <c r="S95" s="12">
        <f t="shared" si="8"/>
        <v>0.60215053763440862</v>
      </c>
      <c r="T95" s="13">
        <f t="shared" si="9"/>
        <v>0.27092218649517685</v>
      </c>
      <c r="U95" s="14">
        <f>COUNTIF(K$2:$K95,1)</f>
        <v>56</v>
      </c>
      <c r="V95">
        <v>93</v>
      </c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</row>
    <row r="96" spans="1:244" ht="18" customHeight="1" x14ac:dyDescent="0.2">
      <c r="A96" s="3">
        <v>94</v>
      </c>
      <c r="B96" s="4">
        <v>42973</v>
      </c>
      <c r="C96" s="3" t="s">
        <v>245</v>
      </c>
      <c r="D96" s="3" t="s">
        <v>42</v>
      </c>
      <c r="E96" s="3">
        <v>1</v>
      </c>
      <c r="F96" s="3">
        <v>2</v>
      </c>
      <c r="G96" s="3" t="s">
        <v>25</v>
      </c>
      <c r="H96" s="3" t="s">
        <v>35</v>
      </c>
      <c r="I96" s="3" t="s">
        <v>14</v>
      </c>
      <c r="J96" s="5" t="s">
        <v>162</v>
      </c>
      <c r="K96" s="6" t="s">
        <v>16</v>
      </c>
      <c r="L96" s="7">
        <v>2.6</v>
      </c>
      <c r="M96" s="8">
        <v>1</v>
      </c>
      <c r="N96" s="9" t="s">
        <v>15</v>
      </c>
      <c r="O96" s="8">
        <f t="shared" si="10"/>
        <v>156.5</v>
      </c>
      <c r="P96" s="28">
        <f t="shared" si="6"/>
        <v>-1</v>
      </c>
      <c r="Q96" s="10">
        <f t="shared" si="11"/>
        <v>41.128399999999992</v>
      </c>
      <c r="R96" s="11">
        <f t="shared" si="7"/>
        <v>197.6284</v>
      </c>
      <c r="S96" s="12">
        <f t="shared" si="8"/>
        <v>0.5957446808510638</v>
      </c>
      <c r="T96" s="13">
        <f t="shared" si="9"/>
        <v>0.26280127795527158</v>
      </c>
      <c r="U96" s="14">
        <f>COUNTIF(K$2:$K96,1)</f>
        <v>56</v>
      </c>
      <c r="V96">
        <v>94</v>
      </c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</row>
    <row r="97" spans="1:244" ht="25.5" x14ac:dyDescent="0.2">
      <c r="A97" s="3">
        <v>95</v>
      </c>
      <c r="B97" s="4">
        <v>42973</v>
      </c>
      <c r="C97" s="3" t="s">
        <v>246</v>
      </c>
      <c r="D97" s="3" t="s">
        <v>27</v>
      </c>
      <c r="E97" s="3">
        <v>2</v>
      </c>
      <c r="F97" s="3" t="s">
        <v>247</v>
      </c>
      <c r="G97" s="3" t="s">
        <v>28</v>
      </c>
      <c r="H97" s="3" t="s">
        <v>35</v>
      </c>
      <c r="I97" s="3" t="s">
        <v>14</v>
      </c>
      <c r="J97" s="5" t="s">
        <v>248</v>
      </c>
      <c r="K97" s="6" t="s">
        <v>17</v>
      </c>
      <c r="L97" s="7">
        <v>1.29</v>
      </c>
      <c r="M97" s="8">
        <v>1</v>
      </c>
      <c r="N97" s="9" t="s">
        <v>15</v>
      </c>
      <c r="O97" s="8">
        <f t="shared" si="10"/>
        <v>157.5</v>
      </c>
      <c r="P97" s="27">
        <f t="shared" si="6"/>
        <v>0.29000000000000004</v>
      </c>
      <c r="Q97" s="10">
        <f t="shared" si="11"/>
        <v>41.418399999999991</v>
      </c>
      <c r="R97" s="11">
        <f t="shared" si="7"/>
        <v>198.91839999999999</v>
      </c>
      <c r="S97" s="12">
        <f t="shared" si="8"/>
        <v>0.6</v>
      </c>
      <c r="T97" s="13">
        <f t="shared" si="9"/>
        <v>0.26297396825396818</v>
      </c>
      <c r="U97" s="14">
        <f>COUNTIF(K$2:$K97,1)</f>
        <v>57</v>
      </c>
      <c r="V97">
        <v>95</v>
      </c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</row>
    <row r="98" spans="1:244" ht="16.5" customHeight="1" x14ac:dyDescent="0.2">
      <c r="A98" s="3">
        <v>96</v>
      </c>
      <c r="B98" s="4">
        <v>42973</v>
      </c>
      <c r="C98" s="3" t="s">
        <v>249</v>
      </c>
      <c r="D98" s="3" t="s">
        <v>27</v>
      </c>
      <c r="E98" s="3">
        <v>1</v>
      </c>
      <c r="F98" s="3" t="s">
        <v>157</v>
      </c>
      <c r="G98" s="3" t="s">
        <v>26</v>
      </c>
      <c r="H98" s="3" t="s">
        <v>35</v>
      </c>
      <c r="I98" s="3" t="s">
        <v>14</v>
      </c>
      <c r="J98" s="15" t="s">
        <v>217</v>
      </c>
      <c r="K98" s="6" t="s">
        <v>17</v>
      </c>
      <c r="L98" s="7">
        <v>1.95</v>
      </c>
      <c r="M98" s="8">
        <v>1.5</v>
      </c>
      <c r="N98" s="9" t="s">
        <v>15</v>
      </c>
      <c r="O98" s="8">
        <f t="shared" si="10"/>
        <v>159</v>
      </c>
      <c r="P98" s="27">
        <f t="shared" si="6"/>
        <v>1.4249999999999998</v>
      </c>
      <c r="Q98" s="10">
        <f t="shared" si="11"/>
        <v>42.843399999999988</v>
      </c>
      <c r="R98" s="11">
        <f t="shared" si="7"/>
        <v>201.84339999999997</v>
      </c>
      <c r="S98" s="12">
        <f t="shared" si="8"/>
        <v>0.60416666666666663</v>
      </c>
      <c r="T98" s="13">
        <f t="shared" si="9"/>
        <v>0.26945534591194953</v>
      </c>
      <c r="U98" s="14">
        <f>COUNTIF(K$2:$K98,1)</f>
        <v>58</v>
      </c>
      <c r="V98">
        <v>96</v>
      </c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</row>
    <row r="99" spans="1:244" ht="25.5" x14ac:dyDescent="0.2">
      <c r="A99" s="3">
        <v>97</v>
      </c>
      <c r="B99" s="4">
        <v>42973</v>
      </c>
      <c r="C99" s="3" t="s">
        <v>250</v>
      </c>
      <c r="D99" s="3" t="s">
        <v>42</v>
      </c>
      <c r="E99" s="3">
        <v>2</v>
      </c>
      <c r="F99" s="3" t="s">
        <v>187</v>
      </c>
      <c r="G99" s="3" t="s">
        <v>26</v>
      </c>
      <c r="H99" s="3" t="s">
        <v>29</v>
      </c>
      <c r="I99" s="3" t="s">
        <v>14</v>
      </c>
      <c r="J99" s="5" t="s">
        <v>251</v>
      </c>
      <c r="K99" s="6" t="s">
        <v>16</v>
      </c>
      <c r="L99" s="7">
        <v>6.46</v>
      </c>
      <c r="M99" s="8">
        <v>0.5</v>
      </c>
      <c r="N99" s="9" t="s">
        <v>15</v>
      </c>
      <c r="O99" s="8">
        <f t="shared" si="10"/>
        <v>159.5</v>
      </c>
      <c r="P99" s="28">
        <f t="shared" si="6"/>
        <v>-0.5</v>
      </c>
      <c r="Q99" s="10">
        <f t="shared" si="11"/>
        <v>42.343399999999988</v>
      </c>
      <c r="R99" s="11">
        <f t="shared" si="7"/>
        <v>201.84339999999997</v>
      </c>
      <c r="S99" s="12">
        <f t="shared" si="8"/>
        <v>0.59793814432989689</v>
      </c>
      <c r="T99" s="13">
        <f t="shared" si="9"/>
        <v>0.26547586206896534</v>
      </c>
      <c r="U99" s="14">
        <f>COUNTIF(K$2:$K99,1)</f>
        <v>58</v>
      </c>
      <c r="V99">
        <v>97</v>
      </c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</row>
    <row r="100" spans="1:244" ht="16.5" customHeight="1" x14ac:dyDescent="0.2">
      <c r="A100" s="3">
        <v>98</v>
      </c>
      <c r="B100" s="4">
        <v>42973</v>
      </c>
      <c r="C100" s="3" t="s">
        <v>252</v>
      </c>
      <c r="D100" s="3" t="s">
        <v>261</v>
      </c>
      <c r="E100" s="3">
        <v>1</v>
      </c>
      <c r="F100" s="3">
        <v>2</v>
      </c>
      <c r="G100" s="3" t="s">
        <v>28</v>
      </c>
      <c r="H100" s="3" t="s">
        <v>35</v>
      </c>
      <c r="I100" s="3" t="s">
        <v>14</v>
      </c>
      <c r="J100" s="5" t="s">
        <v>17</v>
      </c>
      <c r="K100" s="6" t="s">
        <v>16</v>
      </c>
      <c r="L100" s="7">
        <v>4.1399999999999997</v>
      </c>
      <c r="M100" s="8">
        <v>1.5</v>
      </c>
      <c r="N100" s="9" t="s">
        <v>15</v>
      </c>
      <c r="O100" s="8">
        <f t="shared" si="10"/>
        <v>161</v>
      </c>
      <c r="P100" s="28">
        <f t="shared" si="6"/>
        <v>-1.5</v>
      </c>
      <c r="Q100" s="10">
        <f t="shared" si="11"/>
        <v>40.843399999999988</v>
      </c>
      <c r="R100" s="11">
        <f t="shared" si="7"/>
        <v>201.84339999999997</v>
      </c>
      <c r="S100" s="12">
        <f t="shared" si="8"/>
        <v>0.59183673469387754</v>
      </c>
      <c r="T100" s="13">
        <f t="shared" si="9"/>
        <v>0.25368571428571413</v>
      </c>
      <c r="U100" s="14">
        <f>COUNTIF(K$2:$K100,1)</f>
        <v>58</v>
      </c>
      <c r="V100">
        <v>98</v>
      </c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</row>
    <row r="101" spans="1:244" ht="16.5" customHeight="1" x14ac:dyDescent="0.2">
      <c r="A101" s="3">
        <v>99</v>
      </c>
      <c r="B101" s="4">
        <v>42974</v>
      </c>
      <c r="C101" s="3" t="s">
        <v>253</v>
      </c>
      <c r="D101" s="3" t="s">
        <v>42</v>
      </c>
      <c r="E101" s="3">
        <v>1</v>
      </c>
      <c r="F101" s="3">
        <v>1</v>
      </c>
      <c r="G101" s="3" t="s">
        <v>26</v>
      </c>
      <c r="H101" s="3" t="s">
        <v>35</v>
      </c>
      <c r="I101" s="3" t="s">
        <v>14</v>
      </c>
      <c r="J101" s="5" t="s">
        <v>179</v>
      </c>
      <c r="K101" s="6" t="s">
        <v>16</v>
      </c>
      <c r="L101" s="7">
        <v>2.7349999999999999</v>
      </c>
      <c r="M101" s="8">
        <v>1</v>
      </c>
      <c r="N101" s="9" t="s">
        <v>15</v>
      </c>
      <c r="O101" s="8">
        <f t="shared" si="10"/>
        <v>162</v>
      </c>
      <c r="P101" s="28">
        <f t="shared" si="6"/>
        <v>-1</v>
      </c>
      <c r="Q101" s="10">
        <f t="shared" si="11"/>
        <v>39.843399999999988</v>
      </c>
      <c r="R101" s="11">
        <f t="shared" si="7"/>
        <v>201.84339999999997</v>
      </c>
      <c r="S101" s="12">
        <f t="shared" si="8"/>
        <v>0.58585858585858586</v>
      </c>
      <c r="T101" s="13">
        <f t="shared" si="9"/>
        <v>0.24594691358024676</v>
      </c>
      <c r="U101" s="14">
        <f>COUNTIF(K$2:$K101,1)</f>
        <v>58</v>
      </c>
      <c r="V101">
        <v>99</v>
      </c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</row>
    <row r="102" spans="1:244" ht="25.5" x14ac:dyDescent="0.2">
      <c r="A102" s="3">
        <v>100</v>
      </c>
      <c r="B102" s="4">
        <v>42974</v>
      </c>
      <c r="C102" s="3" t="s">
        <v>254</v>
      </c>
      <c r="D102" s="3" t="s">
        <v>42</v>
      </c>
      <c r="E102" s="3">
        <v>2</v>
      </c>
      <c r="F102" s="3" t="s">
        <v>187</v>
      </c>
      <c r="G102" s="3" t="s">
        <v>26</v>
      </c>
      <c r="H102" s="3" t="s">
        <v>29</v>
      </c>
      <c r="I102" s="3" t="s">
        <v>14</v>
      </c>
      <c r="J102" s="5" t="s">
        <v>255</v>
      </c>
      <c r="K102" s="6" t="s">
        <v>16</v>
      </c>
      <c r="L102" s="7">
        <v>2.09</v>
      </c>
      <c r="M102" s="8">
        <v>2</v>
      </c>
      <c r="N102" s="9" t="s">
        <v>23</v>
      </c>
      <c r="O102" s="8">
        <f t="shared" si="10"/>
        <v>164</v>
      </c>
      <c r="P102" s="28">
        <f t="shared" si="6"/>
        <v>-2</v>
      </c>
      <c r="Q102" s="10">
        <f t="shared" si="11"/>
        <v>37.843399999999988</v>
      </c>
      <c r="R102" s="11">
        <f t="shared" si="7"/>
        <v>201.84339999999997</v>
      </c>
      <c r="S102" s="12">
        <f t="shared" si="8"/>
        <v>0.57999999999999996</v>
      </c>
      <c r="T102" s="13">
        <f t="shared" si="9"/>
        <v>0.23075243902439008</v>
      </c>
      <c r="U102" s="14">
        <f>COUNTIF(K$2:$K102,1)</f>
        <v>58</v>
      </c>
      <c r="V102">
        <v>100</v>
      </c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</row>
    <row r="103" spans="1:244" ht="25.5" x14ac:dyDescent="0.2">
      <c r="A103" s="3">
        <v>101</v>
      </c>
      <c r="B103" s="4">
        <v>42974</v>
      </c>
      <c r="C103" s="3" t="s">
        <v>256</v>
      </c>
      <c r="D103" s="3" t="s">
        <v>42</v>
      </c>
      <c r="E103" s="3">
        <v>2</v>
      </c>
      <c r="F103" s="3" t="s">
        <v>257</v>
      </c>
      <c r="G103" s="3" t="s">
        <v>26</v>
      </c>
      <c r="H103" s="3" t="s">
        <v>35</v>
      </c>
      <c r="I103" s="3" t="s">
        <v>14</v>
      </c>
      <c r="J103" s="5" t="s">
        <v>258</v>
      </c>
      <c r="K103" s="6" t="s">
        <v>16</v>
      </c>
      <c r="L103" s="7">
        <v>1.8919999999999999</v>
      </c>
      <c r="M103" s="8">
        <v>1.5</v>
      </c>
      <c r="N103" s="9" t="s">
        <v>15</v>
      </c>
      <c r="O103" s="8">
        <f t="shared" si="10"/>
        <v>165.5</v>
      </c>
      <c r="P103" s="28">
        <f t="shared" si="6"/>
        <v>-1.5</v>
      </c>
      <c r="Q103" s="10">
        <f t="shared" si="11"/>
        <v>36.343399999999988</v>
      </c>
      <c r="R103" s="11">
        <f t="shared" si="7"/>
        <v>201.84339999999997</v>
      </c>
      <c r="S103" s="12">
        <f t="shared" si="8"/>
        <v>0.57425742574257421</v>
      </c>
      <c r="T103" s="13">
        <f t="shared" si="9"/>
        <v>0.21959758308157085</v>
      </c>
      <c r="U103" s="14">
        <f>COUNTIF(K$2:$K103,1)</f>
        <v>58</v>
      </c>
      <c r="V103">
        <v>101</v>
      </c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</row>
    <row r="104" spans="1:244" ht="25.5" x14ac:dyDescent="0.2">
      <c r="A104" s="3">
        <v>102</v>
      </c>
      <c r="B104" s="4">
        <v>42974</v>
      </c>
      <c r="C104" s="3" t="s">
        <v>259</v>
      </c>
      <c r="D104" s="3" t="s">
        <v>27</v>
      </c>
      <c r="E104" s="3">
        <v>2</v>
      </c>
      <c r="F104" s="3" t="s">
        <v>262</v>
      </c>
      <c r="G104" s="3" t="s">
        <v>28</v>
      </c>
      <c r="H104" s="3" t="s">
        <v>29</v>
      </c>
      <c r="I104" s="3" t="s">
        <v>30</v>
      </c>
      <c r="J104" s="5" t="s">
        <v>260</v>
      </c>
      <c r="K104" s="6" t="s">
        <v>16</v>
      </c>
      <c r="L104" s="7">
        <v>2.0099999999999998</v>
      </c>
      <c r="M104" s="8">
        <v>1.5</v>
      </c>
      <c r="N104" s="9" t="s">
        <v>15</v>
      </c>
      <c r="O104" s="8">
        <f t="shared" si="10"/>
        <v>167</v>
      </c>
      <c r="P104" s="28">
        <f t="shared" si="6"/>
        <v>-1.5</v>
      </c>
      <c r="Q104" s="24">
        <f t="shared" si="11"/>
        <v>34.843399999999988</v>
      </c>
      <c r="R104" s="25">
        <f t="shared" si="7"/>
        <v>201.84339999999997</v>
      </c>
      <c r="S104" s="33">
        <f t="shared" si="8"/>
        <v>0.56862745098039214</v>
      </c>
      <c r="T104" s="13">
        <f t="shared" si="9"/>
        <v>0.20864311377245492</v>
      </c>
      <c r="U104" s="14">
        <f>COUNTIF(K$2:$K104,1)</f>
        <v>58</v>
      </c>
      <c r="V104">
        <v>102</v>
      </c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</row>
    <row r="105" spans="1:244" ht="16.5" customHeight="1" x14ac:dyDescent="0.2">
      <c r="A105" s="3">
        <v>103</v>
      </c>
      <c r="B105" s="4">
        <v>42976</v>
      </c>
      <c r="C105" s="3" t="s">
        <v>263</v>
      </c>
      <c r="D105" s="3" t="s">
        <v>86</v>
      </c>
      <c r="E105" s="3">
        <v>1</v>
      </c>
      <c r="F105" s="3" t="s">
        <v>264</v>
      </c>
      <c r="G105" s="3" t="s">
        <v>28</v>
      </c>
      <c r="H105" s="3" t="s">
        <v>29</v>
      </c>
      <c r="I105" s="3" t="s">
        <v>30</v>
      </c>
      <c r="J105" s="5" t="s">
        <v>265</v>
      </c>
      <c r="K105" s="6" t="s">
        <v>16</v>
      </c>
      <c r="L105" s="7">
        <v>1.72</v>
      </c>
      <c r="M105" s="8">
        <v>1</v>
      </c>
      <c r="N105" s="9" t="s">
        <v>23</v>
      </c>
      <c r="O105" s="8">
        <f t="shared" si="10"/>
        <v>168</v>
      </c>
      <c r="P105" s="28">
        <f t="shared" si="6"/>
        <v>-1</v>
      </c>
      <c r="Q105" s="10">
        <f t="shared" si="11"/>
        <v>33.843399999999988</v>
      </c>
      <c r="R105" s="11">
        <f t="shared" si="7"/>
        <v>201.84339999999997</v>
      </c>
      <c r="S105" s="12">
        <f t="shared" si="8"/>
        <v>0.56310679611650483</v>
      </c>
      <c r="T105" s="13">
        <f t="shared" si="9"/>
        <v>0.20144880952380936</v>
      </c>
      <c r="U105" s="14">
        <f>COUNTIF(K$2:$K105,1)</f>
        <v>58</v>
      </c>
      <c r="V105">
        <v>103</v>
      </c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</row>
    <row r="106" spans="1:244" ht="25.5" x14ac:dyDescent="0.2">
      <c r="A106" s="3">
        <v>104</v>
      </c>
      <c r="B106" s="4">
        <v>42977</v>
      </c>
      <c r="C106" s="3" t="s">
        <v>266</v>
      </c>
      <c r="D106" s="3" t="s">
        <v>34</v>
      </c>
      <c r="E106" s="3">
        <v>2</v>
      </c>
      <c r="F106" s="3" t="s">
        <v>267</v>
      </c>
      <c r="G106" s="3" t="s">
        <v>26</v>
      </c>
      <c r="H106" s="3" t="s">
        <v>29</v>
      </c>
      <c r="I106" s="3" t="s">
        <v>14</v>
      </c>
      <c r="J106" s="5" t="s">
        <v>268</v>
      </c>
      <c r="K106" s="6" t="s">
        <v>16</v>
      </c>
      <c r="L106" s="7">
        <v>2.02</v>
      </c>
      <c r="M106" s="8">
        <v>1</v>
      </c>
      <c r="N106" s="9" t="s">
        <v>23</v>
      </c>
      <c r="O106" s="8">
        <f t="shared" si="10"/>
        <v>169</v>
      </c>
      <c r="P106" s="28">
        <f t="shared" si="6"/>
        <v>-1</v>
      </c>
      <c r="Q106" s="10">
        <f t="shared" si="11"/>
        <v>32.843399999999988</v>
      </c>
      <c r="R106" s="11">
        <f t="shared" si="7"/>
        <v>201.84339999999997</v>
      </c>
      <c r="S106" s="12">
        <f t="shared" si="8"/>
        <v>0.55769230769230771</v>
      </c>
      <c r="T106" s="13">
        <f t="shared" si="9"/>
        <v>0.19433964497041406</v>
      </c>
      <c r="U106" s="14">
        <f>COUNTIF(K$2:$K106,1)</f>
        <v>58</v>
      </c>
      <c r="V106">
        <v>104</v>
      </c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</row>
    <row r="107" spans="1:244" ht="25.5" x14ac:dyDescent="0.2">
      <c r="A107" s="3">
        <v>105</v>
      </c>
      <c r="B107" s="4">
        <v>42977</v>
      </c>
      <c r="C107" s="3" t="s">
        <v>269</v>
      </c>
      <c r="D107" s="3" t="s">
        <v>34</v>
      </c>
      <c r="E107" s="3">
        <v>2</v>
      </c>
      <c r="F107" s="3" t="s">
        <v>270</v>
      </c>
      <c r="G107" s="3" t="s">
        <v>26</v>
      </c>
      <c r="H107" s="3" t="s">
        <v>29</v>
      </c>
      <c r="I107" s="3" t="s">
        <v>14</v>
      </c>
      <c r="J107" s="5" t="s">
        <v>271</v>
      </c>
      <c r="K107" s="6" t="s">
        <v>16</v>
      </c>
      <c r="L107" s="7">
        <v>2.66</v>
      </c>
      <c r="M107" s="8">
        <v>1.5</v>
      </c>
      <c r="N107" s="9" t="s">
        <v>23</v>
      </c>
      <c r="O107" s="8">
        <f t="shared" si="10"/>
        <v>170.5</v>
      </c>
      <c r="P107" s="28">
        <f t="shared" si="6"/>
        <v>-1.5</v>
      </c>
      <c r="Q107" s="10">
        <f t="shared" si="11"/>
        <v>31.343399999999988</v>
      </c>
      <c r="R107" s="11">
        <f t="shared" si="7"/>
        <v>201.84339999999997</v>
      </c>
      <c r="S107" s="12">
        <f t="shared" si="8"/>
        <v>0.55238095238095242</v>
      </c>
      <c r="T107" s="13">
        <f t="shared" si="9"/>
        <v>0.18383225806451597</v>
      </c>
      <c r="U107" s="14">
        <f>COUNTIF(K$2:$K107,1)</f>
        <v>58</v>
      </c>
      <c r="V107">
        <v>105</v>
      </c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</row>
    <row r="108" spans="1:244" ht="12.75" x14ac:dyDescent="0.2">
      <c r="A108" s="3">
        <v>106</v>
      </c>
      <c r="B108" s="4">
        <v>42977</v>
      </c>
      <c r="C108" s="3" t="s">
        <v>272</v>
      </c>
      <c r="D108" s="3" t="s">
        <v>34</v>
      </c>
      <c r="E108" s="3">
        <v>1</v>
      </c>
      <c r="F108" s="3" t="s">
        <v>273</v>
      </c>
      <c r="G108" s="3" t="s">
        <v>26</v>
      </c>
      <c r="H108" s="3" t="s">
        <v>29</v>
      </c>
      <c r="I108" s="3" t="s">
        <v>30</v>
      </c>
      <c r="J108" s="5" t="s">
        <v>33</v>
      </c>
      <c r="K108" s="6" t="s">
        <v>16</v>
      </c>
      <c r="L108" s="7">
        <v>1.95</v>
      </c>
      <c r="M108" s="8">
        <v>1.5</v>
      </c>
      <c r="N108" s="9" t="s">
        <v>23</v>
      </c>
      <c r="O108" s="8">
        <f t="shared" si="10"/>
        <v>172</v>
      </c>
      <c r="P108" s="28">
        <f t="shared" si="6"/>
        <v>-1.5</v>
      </c>
      <c r="Q108" s="10">
        <f t="shared" si="11"/>
        <v>29.843399999999988</v>
      </c>
      <c r="R108" s="11">
        <f t="shared" si="7"/>
        <v>201.84339999999997</v>
      </c>
      <c r="S108" s="12">
        <f t="shared" si="8"/>
        <v>0.54716981132075471</v>
      </c>
      <c r="T108" s="13">
        <f t="shared" si="9"/>
        <v>0.17350813953488356</v>
      </c>
      <c r="U108" s="14">
        <f>COUNTIF(K$2:$K108,1)</f>
        <v>58</v>
      </c>
      <c r="V108">
        <v>106</v>
      </c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</row>
    <row r="109" spans="1:244" ht="12.75" x14ac:dyDescent="0.2">
      <c r="A109" s="3">
        <v>107</v>
      </c>
      <c r="B109" s="4">
        <v>42977</v>
      </c>
      <c r="C109" s="3" t="s">
        <v>272</v>
      </c>
      <c r="D109" s="3" t="s">
        <v>34</v>
      </c>
      <c r="E109" s="3">
        <v>1</v>
      </c>
      <c r="F109" s="3">
        <v>2</v>
      </c>
      <c r="G109" s="3" t="s">
        <v>26</v>
      </c>
      <c r="H109" s="3" t="s">
        <v>29</v>
      </c>
      <c r="I109" s="3" t="s">
        <v>30</v>
      </c>
      <c r="J109" s="15" t="s">
        <v>244</v>
      </c>
      <c r="K109" s="6" t="s">
        <v>17</v>
      </c>
      <c r="L109" s="7">
        <v>2.1</v>
      </c>
      <c r="M109" s="8">
        <v>1.5</v>
      </c>
      <c r="N109" s="9" t="s">
        <v>23</v>
      </c>
      <c r="O109" s="8">
        <f t="shared" si="10"/>
        <v>173.5</v>
      </c>
      <c r="P109" s="27">
        <f t="shared" si="6"/>
        <v>1.4925000000000002</v>
      </c>
      <c r="Q109" s="10">
        <f t="shared" si="11"/>
        <v>31.335899999999988</v>
      </c>
      <c r="R109" s="11">
        <f t="shared" si="7"/>
        <v>204.83589999999998</v>
      </c>
      <c r="S109" s="12">
        <f t="shared" si="8"/>
        <v>0.55140186915887845</v>
      </c>
      <c r="T109" s="13">
        <f t="shared" si="9"/>
        <v>0.18061037463976934</v>
      </c>
      <c r="U109" s="14">
        <f>COUNTIF(K$2:$K109,1)</f>
        <v>59</v>
      </c>
      <c r="V109">
        <v>107</v>
      </c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</row>
    <row r="110" spans="1:244" ht="38.25" x14ac:dyDescent="0.2">
      <c r="A110" s="3">
        <v>108</v>
      </c>
      <c r="B110" s="4">
        <v>42978</v>
      </c>
      <c r="C110" s="3" t="s">
        <v>274</v>
      </c>
      <c r="D110" s="3" t="s">
        <v>275</v>
      </c>
      <c r="E110" s="3">
        <v>3</v>
      </c>
      <c r="F110" s="3" t="s">
        <v>276</v>
      </c>
      <c r="G110" s="3" t="s">
        <v>25</v>
      </c>
      <c r="H110" s="3" t="s">
        <v>29</v>
      </c>
      <c r="I110" s="3" t="s">
        <v>14</v>
      </c>
      <c r="J110" s="5" t="s">
        <v>277</v>
      </c>
      <c r="K110" s="6" t="s">
        <v>16</v>
      </c>
      <c r="L110" s="7">
        <v>3.62</v>
      </c>
      <c r="M110" s="8">
        <v>0.5</v>
      </c>
      <c r="N110" s="9" t="s">
        <v>23</v>
      </c>
      <c r="O110" s="8">
        <f t="shared" si="10"/>
        <v>174</v>
      </c>
      <c r="P110" s="28">
        <f t="shared" si="6"/>
        <v>-0.5</v>
      </c>
      <c r="Q110" s="24">
        <f t="shared" si="11"/>
        <v>30.835899999999988</v>
      </c>
      <c r="R110" s="25">
        <f t="shared" si="7"/>
        <v>204.83589999999998</v>
      </c>
      <c r="S110" s="33">
        <f t="shared" si="8"/>
        <v>0.54629629629629628</v>
      </c>
      <c r="T110" s="13">
        <f t="shared" si="9"/>
        <v>0.17721781609195392</v>
      </c>
      <c r="U110" s="14">
        <f>COUNTIF(K$2:$K110,1)</f>
        <v>59</v>
      </c>
      <c r="V110">
        <v>108</v>
      </c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</row>
  </sheetData>
  <sheetProtection selectLockedCells="1" selectUnlockedCells="1"/>
  <autoFilter ref="A1:IJ110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August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2017-09-01T09:06:16Z</dcterms:modified>
</cp:coreProperties>
</file>